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GG_SIGMA_DOS\MinTIC\ANÁLISIS_Informe Final\Cultura Digital Informe Final\"/>
    </mc:Choice>
  </mc:AlternateContent>
  <bookViews>
    <workbookView xWindow="0" yWindow="0" windowWidth="28800" windowHeight="12435" activeTab="1"/>
  </bookViews>
  <sheets>
    <sheet name="ciudadanos" sheetId="1" r:id="rId1"/>
    <sheet name="empresas" sheetId="2" r:id="rId2"/>
  </sheets>
  <calcPr calcId="152511" concurrentCalc="0"/>
</workbook>
</file>

<file path=xl/calcChain.xml><?xml version="1.0" encoding="utf-8"?>
<calcChain xmlns="http://schemas.openxmlformats.org/spreadsheetml/2006/main">
  <c r="I61" i="2" l="1"/>
  <c r="I60" i="2"/>
  <c r="I59" i="2"/>
  <c r="I58" i="2"/>
  <c r="L57" i="2"/>
  <c r="L8" i="2"/>
  <c r="N54" i="2"/>
  <c r="N59" i="2"/>
  <c r="I49" i="2"/>
  <c r="I48" i="2"/>
  <c r="I47" i="2"/>
  <c r="I46" i="2"/>
  <c r="L45" i="2"/>
  <c r="N44" i="2"/>
  <c r="N49" i="2"/>
  <c r="I37" i="2"/>
  <c r="I36" i="2"/>
  <c r="I35" i="2"/>
  <c r="I34" i="2"/>
  <c r="L33" i="2"/>
  <c r="N30" i="2"/>
  <c r="N35" i="2"/>
  <c r="I25" i="2"/>
  <c r="I24" i="2"/>
  <c r="I23" i="2"/>
  <c r="I22" i="2"/>
  <c r="L21" i="2"/>
  <c r="N20" i="2"/>
  <c r="N25" i="2"/>
  <c r="I12" i="2"/>
  <c r="I11" i="2"/>
  <c r="I10" i="2"/>
  <c r="I9" i="2"/>
  <c r="N4" i="2"/>
  <c r="N9" i="2"/>
  <c r="N55" i="2"/>
  <c r="N60" i="2"/>
  <c r="N5" i="2"/>
  <c r="N10" i="2"/>
  <c r="I57" i="1"/>
  <c r="I56" i="1"/>
  <c r="I55" i="1"/>
  <c r="I54" i="1"/>
  <c r="L53" i="1"/>
  <c r="N51" i="1"/>
  <c r="N56" i="1"/>
  <c r="I46" i="1"/>
  <c r="I45" i="1"/>
  <c r="L42" i="1"/>
  <c r="N40" i="1"/>
  <c r="N45" i="1"/>
  <c r="I44" i="1"/>
  <c r="I43" i="1"/>
  <c r="N38" i="1"/>
  <c r="N43" i="1"/>
  <c r="N41" i="1"/>
  <c r="N46" i="1"/>
  <c r="N39" i="1"/>
  <c r="N44" i="1"/>
  <c r="I35" i="1"/>
  <c r="I34" i="1"/>
  <c r="I33" i="1"/>
  <c r="I32" i="1"/>
  <c r="L31" i="1"/>
  <c r="N29" i="1"/>
  <c r="N34" i="1"/>
  <c r="I24" i="1"/>
  <c r="I23" i="1"/>
  <c r="L20" i="1"/>
  <c r="N18" i="1"/>
  <c r="N23" i="1"/>
  <c r="I22" i="1"/>
  <c r="I21" i="1"/>
  <c r="N16" i="1"/>
  <c r="N21" i="1"/>
  <c r="N19" i="1"/>
  <c r="N24" i="1"/>
  <c r="N17" i="1"/>
  <c r="N22" i="1"/>
  <c r="I12" i="1"/>
  <c r="I11" i="1"/>
  <c r="I10" i="1"/>
  <c r="I9" i="1"/>
  <c r="L8" i="1"/>
  <c r="N6" i="1"/>
  <c r="N11" i="1"/>
  <c r="N4" i="1"/>
  <c r="N9" i="1"/>
  <c r="N19" i="2"/>
  <c r="N24" i="2"/>
  <c r="N29" i="2"/>
  <c r="N34" i="2"/>
  <c r="N31" i="2"/>
  <c r="N36" i="2"/>
  <c r="O34" i="2"/>
  <c r="N43" i="2"/>
  <c r="N48" i="2"/>
  <c r="N53" i="2"/>
  <c r="N58" i="2"/>
  <c r="O58" i="2"/>
  <c r="N7" i="2"/>
  <c r="N12" i="2"/>
  <c r="N18" i="2"/>
  <c r="N23" i="2"/>
  <c r="N32" i="2"/>
  <c r="N37" i="2"/>
  <c r="N42" i="2"/>
  <c r="N47" i="2"/>
  <c r="N56" i="2"/>
  <c r="N61" i="2"/>
  <c r="N6" i="2"/>
  <c r="N11" i="2"/>
  <c r="O9" i="2"/>
  <c r="N17" i="2"/>
  <c r="N22" i="2"/>
  <c r="N41" i="2"/>
  <c r="N46" i="2"/>
  <c r="N7" i="1"/>
  <c r="N12" i="1"/>
  <c r="O43" i="1"/>
  <c r="O21" i="1"/>
  <c r="N30" i="1"/>
  <c r="N35" i="1"/>
  <c r="N50" i="1"/>
  <c r="N55" i="1"/>
  <c r="N27" i="1"/>
  <c r="N32" i="1"/>
  <c r="N52" i="1"/>
  <c r="N57" i="1"/>
  <c r="N5" i="1"/>
  <c r="N10" i="1"/>
  <c r="O9" i="1"/>
  <c r="N28" i="1"/>
  <c r="N33" i="1"/>
  <c r="N49" i="1"/>
  <c r="N54" i="1"/>
  <c r="O54" i="1"/>
  <c r="O22" i="2"/>
  <c r="O46" i="2"/>
  <c r="O32" i="1"/>
</calcChain>
</file>

<file path=xl/sharedStrings.xml><?xml version="1.0" encoding="utf-8"?>
<sst xmlns="http://schemas.openxmlformats.org/spreadsheetml/2006/main" count="216" uniqueCount="17">
  <si>
    <t xml:space="preserve">P25a Usted sabe que puede Obtener información de las entidades públicas (horarios, sedes, trámites y servicios que ofrecen, etc.) a través de…? </t>
  </si>
  <si>
    <t>Llamadas por teléfono fijo o celular</t>
  </si>
  <si>
    <t>Si</t>
  </si>
  <si>
    <t>Como</t>
  </si>
  <si>
    <t>SI</t>
  </si>
  <si>
    <t>Internet por computador de escritorio o portátil</t>
  </si>
  <si>
    <t>Internet por dispositivos móviles como celular o Tablet</t>
  </si>
  <si>
    <t>Presencial</t>
  </si>
  <si>
    <t xml:space="preserve">P25b Usted sabe que puede Presentar peticiones, quejas o reclamos a las entidades públicas a través de…?  </t>
  </si>
  <si>
    <t xml:space="preserve">P25c Usted sabe que  puede Hacer seguimiento o veeduría ciudadana de la gestión de las entidades públicas, por ejemplo la contratación o el cumplimiento de los planes de desarrollo a través de…? </t>
  </si>
  <si>
    <t xml:space="preserve">P25d Usted sabe que puede Participar en la definición de programas, proyectos o iniciativas de desarrollo de las entidades públicas a través de…? </t>
  </si>
  <si>
    <t xml:space="preserve">P25e Usted sabe que puede Denunciar irregularidades o conductas inapropiadas de los servidores públicos a través de…? </t>
  </si>
  <si>
    <t xml:space="preserve">P171A ¿Su empresa sabe que puede…a)  Obtener información de las entidades públicas (horarios, sedes, trámites y servicios que ofrecen, etc.) a través de…?  </t>
  </si>
  <si>
    <t xml:space="preserve">P171B ¿Su empresa sabe que puede…b) Presentar peticiones, quejas o reclamos a las entidades públicas a través de…?  </t>
  </si>
  <si>
    <t>P171C ¿Su empresa sabe que puede…c)  Hacer seguimiento o veeduría de la gestión de las entidades públicas, por ejemplo la contratación o el cumplimiento de los planes de desarrollo a través de…?</t>
  </si>
  <si>
    <t xml:space="preserve">P171D ¿Su empresa sabe que puede…d)  Participar en la definición de programas, proyectos o iniciativas de desarrollo de las entidades públicas a través de…?    </t>
  </si>
  <si>
    <t xml:space="preserve">P171E ¿Su empresa sabe que puede…e)  Denunciar irregularidades o conductas inapropiadas de los servidores públicos a través de…?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</si>
</sst>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(* #,##0.00_);_(* \(#,##0.00\);_(* &quot;-&quot;??_);_(@_)"/>
    <numFmt numFmtId="165" formatCode="###0"/>
    <numFmt numFmtId="166" formatCode="###0.0%"/>
    <numFmt numFmtId="167" formatCode="0.0%"/>
    <numFmt numFmtId="168" formatCode="_(* #,##0_);_(* \(#,##0\);_(* &quot;-&quot;??_);_(@_)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10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rgb="FFFFC000"/>
        <bgColor indexed="64"/>
      </patternFill>
    </fill>
  </fills>
  <borders count="7">
    <border>
      <left/>
      <right/>
      <top/>
      <bottom/>
      <diagonal/>
    </border>
    <border>
      <left/>
      <right style="thick">
        <color rgb="FF000000"/>
      </right>
      <top/>
      <bottom/>
      <diagonal/>
    </border>
    <border>
      <left style="thick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ck">
        <color rgb="FF000000"/>
      </right>
      <top/>
      <bottom style="thick">
        <color rgb="FF000000"/>
      </bottom>
      <diagonal/>
    </border>
    <border>
      <left style="thick">
        <color rgb="FF000000"/>
      </left>
      <right style="thin">
        <color rgb="FF000000"/>
      </right>
      <top/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/>
      <bottom style="thick">
        <color rgb="FF000000"/>
      </bottom>
      <diagonal/>
    </border>
  </borders>
  <cellStyleXfs count="2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33">
    <xf numFmtId="0" fontId="0" fillId="0" borderId="0" xfId="0"/>
    <xf numFmtId="0" fontId="2" fillId="2" borderId="1" xfId="3" applyFont="1" applyFill="1" applyBorder="1" applyAlignment="1">
      <alignment horizontal="left" vertical="top" wrapText="1"/>
    </xf>
    <xf numFmtId="165" fontId="2" fillId="0" borderId="2" xfId="4" applyNumberFormat="1" applyFont="1" applyFill="1" applyBorder="1" applyAlignment="1">
      <alignment horizontal="center" vertical="center"/>
    </xf>
    <xf numFmtId="166" fontId="2" fillId="0" borderId="3" xfId="5" applyNumberFormat="1" applyFont="1" applyFill="1" applyBorder="1" applyAlignment="1">
      <alignment horizontal="center" vertical="center"/>
    </xf>
    <xf numFmtId="0" fontId="2" fillId="3" borderId="1" xfId="3" applyFont="1" applyFill="1" applyBorder="1" applyAlignment="1">
      <alignment horizontal="left" vertical="top" wrapText="1"/>
    </xf>
    <xf numFmtId="0" fontId="2" fillId="0" borderId="1" xfId="6" applyFont="1" applyFill="1" applyBorder="1" applyAlignment="1">
      <alignment horizontal="left" vertical="top" wrapText="1"/>
    </xf>
    <xf numFmtId="165" fontId="2" fillId="0" borderId="2" xfId="7" applyNumberFormat="1" applyFont="1" applyFill="1" applyBorder="1" applyAlignment="1">
      <alignment horizontal="center" vertical="center"/>
    </xf>
    <xf numFmtId="166" fontId="2" fillId="0" borderId="3" xfId="8" applyNumberFormat="1" applyFont="1" applyFill="1" applyBorder="1" applyAlignment="1">
      <alignment horizontal="center" vertical="center"/>
    </xf>
    <xf numFmtId="167" fontId="0" fillId="0" borderId="0" xfId="2" applyNumberFormat="1" applyFont="1"/>
    <xf numFmtId="0" fontId="2" fillId="0" borderId="4" xfId="9" applyFont="1" applyFill="1" applyBorder="1" applyAlignment="1">
      <alignment horizontal="left" vertical="top" wrapText="1"/>
    </xf>
    <xf numFmtId="165" fontId="2" fillId="0" borderId="5" xfId="10" applyNumberFormat="1" applyFont="1" applyFill="1" applyBorder="1" applyAlignment="1">
      <alignment horizontal="center" vertical="center"/>
    </xf>
    <xf numFmtId="166" fontId="2" fillId="0" borderId="6" xfId="11" applyNumberFormat="1" applyFont="1" applyFill="1" applyBorder="1" applyAlignment="1">
      <alignment horizontal="center" vertical="center"/>
    </xf>
    <xf numFmtId="0" fontId="2" fillId="0" borderId="4" xfId="12" applyFont="1" applyFill="1" applyBorder="1" applyAlignment="1">
      <alignment horizontal="left" vertical="top" wrapText="1"/>
    </xf>
    <xf numFmtId="165" fontId="2" fillId="0" borderId="5" xfId="13" applyNumberFormat="1" applyFont="1" applyFill="1" applyBorder="1" applyAlignment="1">
      <alignment horizontal="center" vertical="center"/>
    </xf>
    <xf numFmtId="166" fontId="2" fillId="0" borderId="6" xfId="14" applyNumberFormat="1" applyFont="1" applyFill="1" applyBorder="1" applyAlignment="1">
      <alignment horizontal="center" vertical="center"/>
    </xf>
    <xf numFmtId="165" fontId="0" fillId="0" borderId="0" xfId="0" applyNumberFormat="1"/>
    <xf numFmtId="168" fontId="0" fillId="0" borderId="0" xfId="1" applyNumberFormat="1" applyFont="1"/>
    <xf numFmtId="168" fontId="0" fillId="0" borderId="0" xfId="1" applyNumberFormat="1" applyFont="1" applyFill="1" applyBorder="1"/>
    <xf numFmtId="168" fontId="0" fillId="0" borderId="0" xfId="0" applyNumberFormat="1"/>
    <xf numFmtId="0" fontId="2" fillId="0" borderId="1" xfId="3" applyFont="1" applyFill="1" applyBorder="1" applyAlignment="1">
      <alignment horizontal="left" vertical="top" wrapText="1"/>
    </xf>
    <xf numFmtId="0" fontId="0" fillId="0" borderId="0" xfId="0" applyBorder="1"/>
    <xf numFmtId="0" fontId="2" fillId="0" borderId="1" xfId="17" applyFont="1" applyFill="1" applyBorder="1" applyAlignment="1">
      <alignment horizontal="left" vertical="top"/>
    </xf>
    <xf numFmtId="165" fontId="2" fillId="0" borderId="2" xfId="18" applyNumberFormat="1" applyFont="1" applyFill="1" applyBorder="1" applyAlignment="1">
      <alignment horizontal="center" vertical="center"/>
    </xf>
    <xf numFmtId="166" fontId="2" fillId="0" borderId="3" xfId="19" applyNumberFormat="1" applyFont="1" applyFill="1" applyBorder="1" applyAlignment="1">
      <alignment horizontal="center" vertical="center"/>
    </xf>
    <xf numFmtId="167" fontId="0" fillId="0" borderId="0" xfId="2" applyNumberFormat="1" applyFont="1" applyBorder="1"/>
    <xf numFmtId="0" fontId="2" fillId="0" borderId="4" xfId="20" applyFont="1" applyFill="1" applyBorder="1" applyAlignment="1">
      <alignment horizontal="left" vertical="top"/>
    </xf>
    <xf numFmtId="165" fontId="2" fillId="0" borderId="5" xfId="21" applyNumberFormat="1" applyFont="1" applyFill="1" applyBorder="1" applyAlignment="1">
      <alignment horizontal="center" vertical="center"/>
    </xf>
    <xf numFmtId="166" fontId="2" fillId="0" borderId="6" xfId="22" applyNumberFormat="1" applyFont="1" applyFill="1" applyBorder="1" applyAlignment="1">
      <alignment horizontal="center" vertical="center"/>
    </xf>
    <xf numFmtId="165" fontId="0" fillId="0" borderId="0" xfId="0" applyNumberFormat="1" applyBorder="1"/>
    <xf numFmtId="168" fontId="0" fillId="0" borderId="0" xfId="1" applyNumberFormat="1" applyFont="1" applyBorder="1"/>
    <xf numFmtId="168" fontId="0" fillId="0" borderId="0" xfId="0" applyNumberFormat="1" applyBorder="1"/>
    <xf numFmtId="0" fontId="3" fillId="0" borderId="0" xfId="15" applyFont="1" applyFill="1" applyBorder="1" applyAlignment="1">
      <alignment horizontal="left" vertical="center" wrapText="1"/>
    </xf>
    <xf numFmtId="0" fontId="3" fillId="0" borderId="0" xfId="16" applyFont="1" applyFill="1" applyBorder="1" applyAlignment="1">
      <alignment horizontal="left" vertical="center" wrapText="1"/>
    </xf>
  </cellXfs>
  <cellStyles count="23">
    <cellStyle name="Millares" xfId="1" builtinId="3"/>
    <cellStyle name="Normal" xfId="0" builtinId="0"/>
    <cellStyle name="Porcentaje" xfId="2" builtinId="5"/>
    <cellStyle name="style1452602607826" xfId="15"/>
    <cellStyle name="style1452602608715" xfId="3"/>
    <cellStyle name="style1452602608746" xfId="9"/>
    <cellStyle name="style1452602608887" xfId="4"/>
    <cellStyle name="style1452602608918" xfId="5"/>
    <cellStyle name="style1452602609027" xfId="10"/>
    <cellStyle name="style1452602609058" xfId="11"/>
    <cellStyle name="style1453324700359" xfId="16"/>
    <cellStyle name="style1453324701291" xfId="17"/>
    <cellStyle name="style1453324701344" xfId="20"/>
    <cellStyle name="style1453324701558" xfId="18"/>
    <cellStyle name="style1453324701606" xfId="19"/>
    <cellStyle name="style1453324702019" xfId="21"/>
    <cellStyle name="style1453324702135" xfId="22"/>
    <cellStyle name="style1454278314480" xfId="6"/>
    <cellStyle name="style1454278314535" xfId="12"/>
    <cellStyle name="style1454278314725" xfId="7"/>
    <cellStyle name="style1454278314771" xfId="8"/>
    <cellStyle name="style1454278314986" xfId="13"/>
    <cellStyle name="style1454278315025" xfId="1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T57"/>
  <sheetViews>
    <sheetView workbookViewId="0"/>
  </sheetViews>
  <sheetFormatPr baseColWidth="10" defaultRowHeight="15" x14ac:dyDescent="0.25"/>
  <cols>
    <col min="3" max="3" width="13.42578125" customWidth="1"/>
    <col min="5" max="5" width="14.140625" bestFit="1" customWidth="1"/>
    <col min="9" max="9" width="14.140625" bestFit="1" customWidth="1"/>
    <col min="14" max="14" width="13.140625" bestFit="1" customWidth="1"/>
    <col min="15" max="15" width="11.5703125" bestFit="1" customWidth="1"/>
  </cols>
  <sheetData>
    <row r="3" spans="1:15" x14ac:dyDescent="0.25">
      <c r="A3" t="s">
        <v>0</v>
      </c>
    </row>
    <row r="4" spans="1:15" x14ac:dyDescent="0.25">
      <c r="B4" t="s">
        <v>1</v>
      </c>
      <c r="C4" s="1" t="s">
        <v>2</v>
      </c>
      <c r="D4" s="2">
        <v>2234</v>
      </c>
      <c r="E4" s="3">
        <v>0.67635482894338483</v>
      </c>
      <c r="F4" t="s">
        <v>3</v>
      </c>
      <c r="G4" s="4" t="s">
        <v>2</v>
      </c>
      <c r="H4" s="2">
        <v>1993</v>
      </c>
      <c r="I4" s="3">
        <v>0.60339085679685134</v>
      </c>
      <c r="J4">
        <v>2015</v>
      </c>
      <c r="K4" s="5" t="s">
        <v>4</v>
      </c>
      <c r="L4" s="6">
        <v>289</v>
      </c>
      <c r="M4" s="7">
        <v>8.7496215561610649E-2</v>
      </c>
      <c r="N4" s="8">
        <f>+L4/$L$8</f>
        <v>0.27602674307545366</v>
      </c>
    </row>
    <row r="5" spans="1:15" x14ac:dyDescent="0.25">
      <c r="B5" t="s">
        <v>5</v>
      </c>
      <c r="C5" s="1" t="s">
        <v>2</v>
      </c>
      <c r="D5" s="2">
        <v>1990</v>
      </c>
      <c r="E5" s="3">
        <v>0.602482591583409</v>
      </c>
      <c r="G5" s="4" t="s">
        <v>2</v>
      </c>
      <c r="H5" s="2">
        <v>1725</v>
      </c>
      <c r="I5" s="3">
        <v>0.52225249772933691</v>
      </c>
      <c r="K5" s="5" t="s">
        <v>4</v>
      </c>
      <c r="L5" s="6">
        <v>313</v>
      </c>
      <c r="M5" s="7">
        <v>9.4762337269149247E-2</v>
      </c>
      <c r="N5" s="8">
        <f t="shared" ref="N5:N7" si="0">+L5/$L$8</f>
        <v>0.29894937917860553</v>
      </c>
    </row>
    <row r="6" spans="1:15" x14ac:dyDescent="0.25">
      <c r="B6" t="s">
        <v>6</v>
      </c>
      <c r="C6" s="1" t="s">
        <v>2</v>
      </c>
      <c r="D6" s="2">
        <v>1766</v>
      </c>
      <c r="E6" s="3">
        <v>0.53466545564638213</v>
      </c>
      <c r="G6" s="4" t="s">
        <v>2</v>
      </c>
      <c r="H6" s="2">
        <v>1494</v>
      </c>
      <c r="I6" s="3">
        <v>0.45231607629427795</v>
      </c>
      <c r="K6" s="5" t="s">
        <v>4</v>
      </c>
      <c r="L6" s="6">
        <v>151</v>
      </c>
      <c r="M6" s="7">
        <v>4.5716015743263699E-2</v>
      </c>
      <c r="N6" s="8">
        <f t="shared" si="0"/>
        <v>0.14422158548233047</v>
      </c>
    </row>
    <row r="7" spans="1:15" ht="15.75" thickBot="1" x14ac:dyDescent="0.3">
      <c r="B7" t="s">
        <v>7</v>
      </c>
      <c r="C7" s="9" t="s">
        <v>2</v>
      </c>
      <c r="D7" s="10">
        <v>2497</v>
      </c>
      <c r="E7" s="11">
        <v>0.755979412655162</v>
      </c>
      <c r="G7" s="9" t="s">
        <v>2</v>
      </c>
      <c r="H7" s="10">
        <v>2319</v>
      </c>
      <c r="I7" s="11">
        <v>0.70208900999091739</v>
      </c>
      <c r="K7" s="12" t="s">
        <v>4</v>
      </c>
      <c r="L7" s="13">
        <v>294</v>
      </c>
      <c r="M7" s="14">
        <v>8.9009990917347875E-2</v>
      </c>
      <c r="N7" s="8">
        <f t="shared" si="0"/>
        <v>0.28080229226361031</v>
      </c>
    </row>
    <row r="8" spans="1:15" ht="15.75" thickTop="1" x14ac:dyDescent="0.25">
      <c r="L8" s="15">
        <f>SUM(L4:L7)</f>
        <v>1047</v>
      </c>
    </row>
    <row r="9" spans="1:15" x14ac:dyDescent="0.25">
      <c r="B9" t="s">
        <v>1</v>
      </c>
      <c r="E9" s="16">
        <v>25033887.072944425</v>
      </c>
      <c r="I9" s="16">
        <f>+E9*E4</f>
        <v>16931790.409009341</v>
      </c>
      <c r="N9" s="17">
        <f>+I9*N4</f>
        <v>4673626.9610350523</v>
      </c>
      <c r="O9" s="18">
        <f>SUM(N9:N11)</f>
        <v>11112895.875873173</v>
      </c>
    </row>
    <row r="10" spans="1:15" x14ac:dyDescent="0.25">
      <c r="B10" t="s">
        <v>5</v>
      </c>
      <c r="E10" s="16">
        <v>25033887.072944425</v>
      </c>
      <c r="I10" s="16">
        <f t="shared" ref="I10:I12" si="1">+E10*E5</f>
        <v>15082481.161113959</v>
      </c>
      <c r="N10" s="17">
        <f>+I10*N5</f>
        <v>4508898.3795880312</v>
      </c>
    </row>
    <row r="11" spans="1:15" x14ac:dyDescent="0.25">
      <c r="B11" t="s">
        <v>6</v>
      </c>
      <c r="E11" s="16">
        <v>25033887.072944425</v>
      </c>
      <c r="I11" s="16">
        <f t="shared" si="1"/>
        <v>13384754.638455907</v>
      </c>
      <c r="N11" s="17">
        <f t="shared" ref="N11:N12" si="2">+I11*N6</f>
        <v>1930370.5352500877</v>
      </c>
    </row>
    <row r="12" spans="1:15" x14ac:dyDescent="0.25">
      <c r="B12" t="s">
        <v>7</v>
      </c>
      <c r="E12" s="16">
        <v>25033887.072944425</v>
      </c>
      <c r="I12" s="16">
        <f t="shared" si="1"/>
        <v>18925103.245880179</v>
      </c>
      <c r="N12" s="17">
        <f t="shared" si="2"/>
        <v>5314212.3727686461</v>
      </c>
    </row>
    <row r="15" spans="1:15" x14ac:dyDescent="0.25">
      <c r="A15" t="s">
        <v>8</v>
      </c>
    </row>
    <row r="16" spans="1:15" x14ac:dyDescent="0.25">
      <c r="B16" t="s">
        <v>1</v>
      </c>
      <c r="C16" s="19" t="s">
        <v>2</v>
      </c>
      <c r="D16" s="2">
        <v>1913</v>
      </c>
      <c r="E16" s="3">
        <v>0.57917045110505594</v>
      </c>
      <c r="G16" s="19" t="s">
        <v>2</v>
      </c>
      <c r="H16" s="2">
        <v>1683</v>
      </c>
      <c r="I16" s="3">
        <v>0.50953678474114439</v>
      </c>
      <c r="K16" s="5" t="s">
        <v>4</v>
      </c>
      <c r="L16" s="6">
        <v>439</v>
      </c>
      <c r="M16" s="7">
        <v>0.13290947623372693</v>
      </c>
      <c r="N16">
        <f>+L16/$L$20</f>
        <v>0.33409436834094369</v>
      </c>
    </row>
    <row r="17" spans="1:98" x14ac:dyDescent="0.25">
      <c r="B17" t="s">
        <v>5</v>
      </c>
      <c r="C17" s="19" t="s">
        <v>2</v>
      </c>
      <c r="D17" s="2">
        <v>1579</v>
      </c>
      <c r="E17" s="3">
        <v>0.4780502573418105</v>
      </c>
      <c r="G17" s="19" t="s">
        <v>2</v>
      </c>
      <c r="H17" s="2">
        <v>1321</v>
      </c>
      <c r="I17" s="3">
        <v>0.3999394489857705</v>
      </c>
      <c r="K17" s="5" t="s">
        <v>4</v>
      </c>
      <c r="L17" s="6">
        <v>239</v>
      </c>
      <c r="M17" s="7">
        <v>7.235846200423858E-2</v>
      </c>
      <c r="N17">
        <f>+L17/$L$20</f>
        <v>0.18188736681887366</v>
      </c>
    </row>
    <row r="18" spans="1:98" x14ac:dyDescent="0.25">
      <c r="B18" t="s">
        <v>6</v>
      </c>
      <c r="C18" s="19" t="s">
        <v>2</v>
      </c>
      <c r="D18" s="2">
        <v>1417</v>
      </c>
      <c r="E18" s="3">
        <v>0.42900393581592489</v>
      </c>
      <c r="G18" s="19" t="s">
        <v>2</v>
      </c>
      <c r="H18" s="2">
        <v>1172</v>
      </c>
      <c r="I18" s="3">
        <v>0.3548289433848017</v>
      </c>
      <c r="K18" s="5" t="s">
        <v>4</v>
      </c>
      <c r="L18" s="6">
        <v>182</v>
      </c>
      <c r="M18" s="7">
        <v>5.5101422948834397E-2</v>
      </c>
      <c r="N18">
        <f>+L18/$L$20</f>
        <v>0.13850837138508371</v>
      </c>
    </row>
    <row r="19" spans="1:98" ht="15.75" thickBot="1" x14ac:dyDescent="0.3">
      <c r="B19" t="s">
        <v>7</v>
      </c>
      <c r="C19" s="9" t="s">
        <v>2</v>
      </c>
      <c r="D19" s="10">
        <v>2222</v>
      </c>
      <c r="E19" s="11">
        <v>0.67272176808961548</v>
      </c>
      <c r="G19" s="9" t="s">
        <v>2</v>
      </c>
      <c r="H19" s="10">
        <v>2020</v>
      </c>
      <c r="I19" s="11">
        <v>0.61156524371783227</v>
      </c>
      <c r="K19" s="12" t="s">
        <v>4</v>
      </c>
      <c r="L19" s="13">
        <v>454</v>
      </c>
      <c r="M19" s="14">
        <v>0.13745080230093853</v>
      </c>
      <c r="N19">
        <f>+L19/$L$20</f>
        <v>0.34550989345509892</v>
      </c>
    </row>
    <row r="20" spans="1:98" ht="15.75" thickTop="1" x14ac:dyDescent="0.25">
      <c r="L20" s="15">
        <f>SUM(L16:L19)</f>
        <v>1314</v>
      </c>
    </row>
    <row r="21" spans="1:98" x14ac:dyDescent="0.25">
      <c r="B21" t="s">
        <v>1</v>
      </c>
      <c r="E21" s="16">
        <v>25033887.072944425</v>
      </c>
      <c r="I21" s="16">
        <f>+E21*E16</f>
        <v>14498887.66895025</v>
      </c>
      <c r="N21" s="17">
        <f>+I21*N16</f>
        <v>4843996.7174042314</v>
      </c>
      <c r="O21" s="18">
        <f>SUM(N21:N23)</f>
        <v>8508255.3085435927</v>
      </c>
    </row>
    <row r="22" spans="1:98" x14ac:dyDescent="0.25">
      <c r="B22" t="s">
        <v>5</v>
      </c>
      <c r="E22" s="16">
        <v>25033887.072944425</v>
      </c>
      <c r="I22" s="16">
        <f t="shared" ref="I22:I24" si="3">+E22*E17</f>
        <v>11967456.157486906</v>
      </c>
      <c r="N22" s="17">
        <f>+I22*N17</f>
        <v>2176729.0880056093</v>
      </c>
    </row>
    <row r="23" spans="1:98" x14ac:dyDescent="0.25">
      <c r="B23" t="s">
        <v>6</v>
      </c>
      <c r="E23" s="16">
        <v>25033887.072944425</v>
      </c>
      <c r="I23" s="16">
        <f t="shared" si="3"/>
        <v>10739636.083064562</v>
      </c>
      <c r="N23" s="17">
        <f t="shared" ref="N23:N24" si="4">+I23*N18</f>
        <v>1487529.5031337519</v>
      </c>
    </row>
    <row r="24" spans="1:98" x14ac:dyDescent="0.25">
      <c r="B24" t="s">
        <v>7</v>
      </c>
      <c r="E24" s="16">
        <v>25033887.072944425</v>
      </c>
      <c r="I24" s="16">
        <f t="shared" si="3"/>
        <v>16840840.773866944</v>
      </c>
      <c r="N24" s="17">
        <f t="shared" si="4"/>
        <v>5818677.101473053</v>
      </c>
    </row>
    <row r="26" spans="1:98" x14ac:dyDescent="0.25">
      <c r="A26" s="31" t="s">
        <v>9</v>
      </c>
      <c r="B26" s="31"/>
      <c r="C26" s="31"/>
      <c r="D26" s="31"/>
      <c r="E26" s="31"/>
      <c r="F26" s="31"/>
      <c r="G26" s="31"/>
      <c r="H26" s="31"/>
      <c r="I26" s="31"/>
      <c r="J26" s="31"/>
      <c r="K26" s="31"/>
      <c r="L26" s="31"/>
      <c r="M26" s="31"/>
      <c r="N26" s="31"/>
      <c r="O26" s="31"/>
      <c r="P26" s="31"/>
      <c r="Q26" s="31"/>
      <c r="R26" s="31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  <c r="AF26" s="31"/>
      <c r="AG26" s="31"/>
      <c r="AH26" s="31"/>
      <c r="AI26" s="31"/>
      <c r="AJ26" s="31"/>
      <c r="AK26" s="31"/>
      <c r="AL26" s="31"/>
      <c r="AM26" s="31"/>
      <c r="AN26" s="31"/>
      <c r="AO26" s="31"/>
      <c r="AP26" s="31"/>
      <c r="AQ26" s="31"/>
      <c r="AR26" s="31"/>
      <c r="AS26" s="31"/>
      <c r="AT26" s="31"/>
      <c r="AU26" s="31"/>
      <c r="AV26" s="31"/>
      <c r="AW26" s="31"/>
      <c r="AX26" s="31"/>
      <c r="AY26" s="31"/>
      <c r="AZ26" s="31"/>
      <c r="BA26" s="31"/>
      <c r="BB26" s="31"/>
      <c r="BC26" s="31"/>
      <c r="BD26" s="31"/>
      <c r="BE26" s="31"/>
      <c r="BF26" s="31"/>
      <c r="BG26" s="31"/>
      <c r="BH26" s="31"/>
      <c r="BI26" s="31"/>
      <c r="BJ26" s="31"/>
      <c r="BK26" s="31"/>
      <c r="BL26" s="31"/>
      <c r="BM26" s="31"/>
      <c r="BN26" s="31"/>
      <c r="BO26" s="31"/>
      <c r="BP26" s="31"/>
      <c r="BQ26" s="31"/>
      <c r="BR26" s="31"/>
      <c r="BS26" s="31"/>
      <c r="BT26" s="31"/>
      <c r="BU26" s="31"/>
      <c r="BV26" s="31"/>
      <c r="BW26" s="31"/>
      <c r="BX26" s="31"/>
      <c r="BY26" s="31"/>
      <c r="BZ26" s="31"/>
      <c r="CA26" s="31"/>
      <c r="CB26" s="31"/>
      <c r="CC26" s="31"/>
      <c r="CD26" s="31"/>
      <c r="CE26" s="31"/>
      <c r="CF26" s="31"/>
      <c r="CG26" s="31"/>
      <c r="CH26" s="31"/>
      <c r="CI26" s="31"/>
      <c r="CJ26" s="31"/>
      <c r="CK26" s="31"/>
      <c r="CL26" s="31"/>
      <c r="CM26" s="31"/>
      <c r="CN26" s="31"/>
      <c r="CO26" s="31"/>
      <c r="CP26" s="31"/>
      <c r="CQ26" s="31"/>
      <c r="CR26" s="31"/>
      <c r="CS26" s="31"/>
      <c r="CT26" s="31"/>
    </row>
    <row r="27" spans="1:98" x14ac:dyDescent="0.25">
      <c r="B27" t="s">
        <v>1</v>
      </c>
      <c r="C27" s="19" t="s">
        <v>2</v>
      </c>
      <c r="D27" s="2">
        <v>1162</v>
      </c>
      <c r="E27" s="3">
        <v>0.35180139267332727</v>
      </c>
      <c r="G27" s="19" t="s">
        <v>2</v>
      </c>
      <c r="H27" s="2">
        <v>980</v>
      </c>
      <c r="I27" s="3">
        <v>0.29669996972449292</v>
      </c>
      <c r="K27" s="5" t="s">
        <v>4</v>
      </c>
      <c r="L27" s="6">
        <v>202</v>
      </c>
      <c r="M27" s="7">
        <v>6.1156524371783226E-2</v>
      </c>
      <c r="N27">
        <f>+L27/$L$31</f>
        <v>0.2983751846381093</v>
      </c>
    </row>
    <row r="28" spans="1:98" x14ac:dyDescent="0.25">
      <c r="B28" t="s">
        <v>5</v>
      </c>
      <c r="C28" s="19" t="s">
        <v>2</v>
      </c>
      <c r="D28" s="2">
        <v>1006</v>
      </c>
      <c r="E28" s="3">
        <v>0.30457160157432633</v>
      </c>
      <c r="G28" s="19" t="s">
        <v>2</v>
      </c>
      <c r="H28" s="2">
        <v>804</v>
      </c>
      <c r="I28" s="3">
        <v>0.24341507720254313</v>
      </c>
      <c r="K28" s="5" t="s">
        <v>4</v>
      </c>
      <c r="L28" s="6">
        <v>128</v>
      </c>
      <c r="M28" s="7">
        <v>3.8752649106872539E-2</v>
      </c>
      <c r="N28">
        <f t="shared" ref="N28:N30" si="5">+L28/$L$31</f>
        <v>0.18906942392909898</v>
      </c>
    </row>
    <row r="29" spans="1:98" x14ac:dyDescent="0.25">
      <c r="B29" t="s">
        <v>6</v>
      </c>
      <c r="C29" s="19" t="s">
        <v>2</v>
      </c>
      <c r="D29" s="2">
        <v>944</v>
      </c>
      <c r="E29" s="3">
        <v>0.28580078716318502</v>
      </c>
      <c r="G29" s="19" t="s">
        <v>2</v>
      </c>
      <c r="H29" s="2">
        <v>782</v>
      </c>
      <c r="I29" s="3">
        <v>0.2367544656372994</v>
      </c>
      <c r="K29" s="5" t="s">
        <v>4</v>
      </c>
      <c r="L29" s="6">
        <v>122</v>
      </c>
      <c r="M29" s="7">
        <v>3.6936118679987889E-2</v>
      </c>
      <c r="N29">
        <f t="shared" si="5"/>
        <v>0.18020679468242246</v>
      </c>
    </row>
    <row r="30" spans="1:98" ht="15.75" thickBot="1" x14ac:dyDescent="0.3">
      <c r="B30" t="s">
        <v>7</v>
      </c>
      <c r="C30" s="9" t="s">
        <v>2</v>
      </c>
      <c r="D30" s="10">
        <v>1560</v>
      </c>
      <c r="E30" s="11">
        <v>0.47229791099000906</v>
      </c>
      <c r="G30" s="9" t="s">
        <v>2</v>
      </c>
      <c r="H30" s="10">
        <v>1331</v>
      </c>
      <c r="I30" s="11">
        <v>0.40296699969724492</v>
      </c>
      <c r="K30" s="12" t="s">
        <v>4</v>
      </c>
      <c r="L30" s="13">
        <v>225</v>
      </c>
      <c r="M30" s="14">
        <v>6.811989100817438E-2</v>
      </c>
      <c r="N30">
        <f t="shared" si="5"/>
        <v>0.33234859675036926</v>
      </c>
    </row>
    <row r="31" spans="1:98" ht="15.75" thickTop="1" x14ac:dyDescent="0.25">
      <c r="L31" s="15">
        <f>SUM(L27:L30)</f>
        <v>677</v>
      </c>
    </row>
    <row r="32" spans="1:98" x14ac:dyDescent="0.25">
      <c r="B32" t="s">
        <v>1</v>
      </c>
      <c r="E32" s="16">
        <v>25033887.072944425</v>
      </c>
      <c r="I32" s="16">
        <f>+E32*E27</f>
        <v>8806956.3362886533</v>
      </c>
      <c r="N32" s="17">
        <f>+I32*N27</f>
        <v>2627777.2229398936</v>
      </c>
      <c r="O32" s="18">
        <f>SUM(N32:N34)</f>
        <v>5358684.4359009285</v>
      </c>
    </row>
    <row r="33" spans="1:98" x14ac:dyDescent="0.25">
      <c r="B33" t="s">
        <v>5</v>
      </c>
      <c r="E33" s="16">
        <v>25033887.072944425</v>
      </c>
      <c r="I33" s="16">
        <f t="shared" ref="I33:I35" si="6">+E33*E28</f>
        <v>7624611.0794375082</v>
      </c>
      <c r="N33" s="17">
        <f>+I33*N28</f>
        <v>1441580.8244726751</v>
      </c>
    </row>
    <row r="34" spans="1:98" x14ac:dyDescent="0.25">
      <c r="B34" t="s">
        <v>6</v>
      </c>
      <c r="E34" s="16">
        <v>25033887.072944425</v>
      </c>
      <c r="I34" s="16">
        <f t="shared" si="6"/>
        <v>7154704.6312017981</v>
      </c>
      <c r="N34" s="17">
        <f t="shared" ref="N34:N35" si="7">+I34*N29</f>
        <v>1289326.3884883595</v>
      </c>
    </row>
    <row r="35" spans="1:98" x14ac:dyDescent="0.25">
      <c r="B35" t="s">
        <v>7</v>
      </c>
      <c r="E35" s="16">
        <v>25033887.072944425</v>
      </c>
      <c r="I35" s="16">
        <f t="shared" si="6"/>
        <v>11823452.568511445</v>
      </c>
      <c r="N35" s="17">
        <f t="shared" si="7"/>
        <v>3929507.8698893278</v>
      </c>
    </row>
    <row r="37" spans="1:98" x14ac:dyDescent="0.25">
      <c r="A37" s="31" t="s">
        <v>10</v>
      </c>
      <c r="B37" s="31"/>
      <c r="C37" s="31"/>
      <c r="D37" s="31"/>
      <c r="E37" s="31"/>
      <c r="F37" s="31"/>
      <c r="G37" s="31"/>
      <c r="H37" s="31"/>
      <c r="I37" s="31"/>
      <c r="J37" s="31"/>
      <c r="K37" s="31"/>
      <c r="L37" s="31"/>
      <c r="M37" s="31"/>
      <c r="N37" s="31"/>
      <c r="O37" s="31"/>
      <c r="P37" s="31"/>
      <c r="Q37" s="31"/>
      <c r="R37" s="31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  <c r="AF37" s="31"/>
      <c r="AG37" s="31"/>
      <c r="AH37" s="31"/>
      <c r="AI37" s="31"/>
      <c r="AJ37" s="31"/>
      <c r="AK37" s="31"/>
      <c r="AL37" s="31"/>
      <c r="AM37" s="31"/>
      <c r="AN37" s="31"/>
      <c r="AO37" s="31"/>
      <c r="AP37" s="31"/>
      <c r="AQ37" s="31"/>
      <c r="AR37" s="31"/>
      <c r="AS37" s="31"/>
      <c r="AT37" s="31"/>
      <c r="AU37" s="31"/>
      <c r="AV37" s="31"/>
      <c r="AW37" s="31"/>
      <c r="AX37" s="31"/>
      <c r="AY37" s="31"/>
      <c r="AZ37" s="31"/>
      <c r="BA37" s="31"/>
      <c r="BB37" s="31"/>
      <c r="BC37" s="31"/>
      <c r="BD37" s="31"/>
      <c r="BE37" s="31"/>
      <c r="BF37" s="31"/>
      <c r="BG37" s="31"/>
      <c r="BH37" s="31"/>
      <c r="BI37" s="31"/>
      <c r="BJ37" s="31"/>
      <c r="BK37" s="31"/>
      <c r="BL37" s="31"/>
      <c r="BM37" s="31"/>
      <c r="BN37" s="31"/>
      <c r="BO37" s="31"/>
      <c r="BP37" s="31"/>
      <c r="BQ37" s="31"/>
      <c r="BR37" s="31"/>
      <c r="BS37" s="31"/>
      <c r="BT37" s="31"/>
      <c r="BU37" s="31"/>
      <c r="BV37" s="31"/>
      <c r="BW37" s="31"/>
      <c r="BX37" s="31"/>
      <c r="BY37" s="31"/>
      <c r="BZ37" s="31"/>
      <c r="CA37" s="31"/>
      <c r="CB37" s="31"/>
      <c r="CC37" s="31"/>
      <c r="CD37" s="31"/>
      <c r="CE37" s="31"/>
      <c r="CF37" s="31"/>
      <c r="CG37" s="31"/>
      <c r="CH37" s="31"/>
      <c r="CI37" s="31"/>
      <c r="CJ37" s="31"/>
      <c r="CK37" s="31"/>
      <c r="CL37" s="31"/>
      <c r="CM37" s="31"/>
      <c r="CN37" s="31"/>
      <c r="CO37" s="31"/>
      <c r="CP37" s="31"/>
      <c r="CQ37" s="31"/>
      <c r="CR37" s="31"/>
      <c r="CS37" s="31"/>
      <c r="CT37" s="31"/>
    </row>
    <row r="38" spans="1:98" x14ac:dyDescent="0.25">
      <c r="B38" t="s">
        <v>1</v>
      </c>
      <c r="C38" s="19" t="s">
        <v>2</v>
      </c>
      <c r="D38" s="2">
        <v>1112</v>
      </c>
      <c r="E38" s="3">
        <v>0.3366636391159552</v>
      </c>
      <c r="G38" s="19" t="s">
        <v>2</v>
      </c>
      <c r="H38" s="2">
        <v>936</v>
      </c>
      <c r="I38" s="3">
        <v>0.28337874659400542</v>
      </c>
      <c r="K38" s="5" t="s">
        <v>4</v>
      </c>
      <c r="L38" s="6">
        <v>195</v>
      </c>
      <c r="M38" s="7">
        <v>5.9037238873751133E-2</v>
      </c>
      <c r="N38">
        <f>+L38/$L$42</f>
        <v>0.27896995708154504</v>
      </c>
    </row>
    <row r="39" spans="1:98" x14ac:dyDescent="0.25">
      <c r="B39" t="s">
        <v>5</v>
      </c>
      <c r="C39" s="19" t="s">
        <v>2</v>
      </c>
      <c r="D39" s="2">
        <v>967</v>
      </c>
      <c r="E39" s="3">
        <v>0.29276415379957615</v>
      </c>
      <c r="G39" s="19" t="s">
        <v>2</v>
      </c>
      <c r="H39" s="2">
        <v>791</v>
      </c>
      <c r="I39" s="3">
        <v>0.23947926127762639</v>
      </c>
      <c r="K39" s="5" t="s">
        <v>4</v>
      </c>
      <c r="L39" s="6">
        <v>166</v>
      </c>
      <c r="M39" s="7">
        <v>5.0257341810475323E-2</v>
      </c>
      <c r="N39">
        <f t="shared" ref="N39:N41" si="8">+L39/$L$42</f>
        <v>0.2374821173104435</v>
      </c>
    </row>
    <row r="40" spans="1:98" x14ac:dyDescent="0.25">
      <c r="B40" t="s">
        <v>6</v>
      </c>
      <c r="C40" s="19" t="s">
        <v>2</v>
      </c>
      <c r="D40" s="2">
        <v>908</v>
      </c>
      <c r="E40" s="3">
        <v>0.27490160460187707</v>
      </c>
      <c r="G40" s="19" t="s">
        <v>2</v>
      </c>
      <c r="H40" s="2">
        <v>752</v>
      </c>
      <c r="I40" s="3">
        <v>0.22767181350287619</v>
      </c>
      <c r="K40" s="5" t="s">
        <v>4</v>
      </c>
      <c r="L40" s="6">
        <v>119</v>
      </c>
      <c r="M40" s="7">
        <v>3.6027853466545565E-2</v>
      </c>
      <c r="N40">
        <f t="shared" si="8"/>
        <v>0.17024320457796852</v>
      </c>
    </row>
    <row r="41" spans="1:98" ht="15.75" thickBot="1" x14ac:dyDescent="0.3">
      <c r="B41" t="s">
        <v>7</v>
      </c>
      <c r="C41" s="9" t="s">
        <v>2</v>
      </c>
      <c r="D41" s="10">
        <v>1504</v>
      </c>
      <c r="E41" s="11">
        <v>0.45534362700575237</v>
      </c>
      <c r="G41" s="9" t="s">
        <v>2</v>
      </c>
      <c r="H41" s="10">
        <v>1351</v>
      </c>
      <c r="I41" s="11">
        <v>0.40902210112019377</v>
      </c>
      <c r="K41" s="12" t="s">
        <v>4</v>
      </c>
      <c r="L41" s="13">
        <v>219</v>
      </c>
      <c r="M41" s="14">
        <v>6.630336058128973E-2</v>
      </c>
      <c r="N41">
        <f t="shared" si="8"/>
        <v>0.31330472103004292</v>
      </c>
    </row>
    <row r="42" spans="1:98" ht="15.75" thickTop="1" x14ac:dyDescent="0.25">
      <c r="L42" s="15">
        <f>SUM(L38:L41)</f>
        <v>699</v>
      </c>
    </row>
    <row r="43" spans="1:98" x14ac:dyDescent="0.25">
      <c r="B43" t="s">
        <v>1</v>
      </c>
      <c r="E43" s="16">
        <v>25033887.072944425</v>
      </c>
      <c r="I43" s="16">
        <f>+E43*E38</f>
        <v>8427999.5231953375</v>
      </c>
      <c r="N43" s="17">
        <f>+I43*N38</f>
        <v>2351158.6652690852</v>
      </c>
      <c r="O43" s="18">
        <f>SUM(N43:N45)</f>
        <v>5263260.156534439</v>
      </c>
    </row>
    <row r="44" spans="1:98" x14ac:dyDescent="0.25">
      <c r="B44" t="s">
        <v>5</v>
      </c>
      <c r="E44" s="16">
        <v>25033887.072944425</v>
      </c>
      <c r="I44" s="16">
        <f t="shared" ref="I44:I46" si="9">+E44*E39</f>
        <v>7329024.7652247231</v>
      </c>
      <c r="N44" s="17">
        <f>+I44*N39</f>
        <v>1740512.3190662432</v>
      </c>
    </row>
    <row r="45" spans="1:98" x14ac:dyDescent="0.25">
      <c r="B45" t="s">
        <v>6</v>
      </c>
      <c r="E45" s="16">
        <v>25033887.072944425</v>
      </c>
      <c r="I45" s="16">
        <f t="shared" si="9"/>
        <v>6881855.7257746104</v>
      </c>
      <c r="N45" s="17">
        <f t="shared" ref="N45:N46" si="10">+I45*N40</f>
        <v>1171589.172199111</v>
      </c>
    </row>
    <row r="46" spans="1:98" x14ac:dyDescent="0.25">
      <c r="B46" t="s">
        <v>7</v>
      </c>
      <c r="E46" s="16">
        <v>25033887.072944425</v>
      </c>
      <c r="I46" s="16">
        <f t="shared" si="9"/>
        <v>11399020.937846933</v>
      </c>
      <c r="N46" s="17">
        <f t="shared" si="10"/>
        <v>3571367.0749477516</v>
      </c>
    </row>
    <row r="48" spans="1:98" x14ac:dyDescent="0.25">
      <c r="A48" s="31" t="s">
        <v>11</v>
      </c>
      <c r="B48" s="31"/>
      <c r="C48" s="31"/>
      <c r="D48" s="31"/>
      <c r="E48" s="31"/>
      <c r="F48" s="31"/>
      <c r="G48" s="31"/>
      <c r="H48" s="31"/>
      <c r="I48" s="31"/>
      <c r="J48" s="31"/>
      <c r="K48" s="31"/>
      <c r="L48" s="31"/>
      <c r="M48" s="31"/>
      <c r="N48" s="31"/>
      <c r="O48" s="31"/>
      <c r="P48" s="31"/>
      <c r="Q48" s="31"/>
      <c r="R48" s="31"/>
      <c r="S48" s="31"/>
      <c r="T48" s="31"/>
      <c r="U48" s="31"/>
      <c r="V48" s="31"/>
      <c r="W48" s="31"/>
      <c r="X48" s="31"/>
      <c r="Y48" s="31"/>
      <c r="Z48" s="31"/>
      <c r="AA48" s="31"/>
      <c r="AB48" s="31"/>
      <c r="AC48" s="31"/>
      <c r="AD48" s="31"/>
      <c r="AE48" s="31"/>
      <c r="AF48" s="31"/>
      <c r="AG48" s="31"/>
      <c r="AH48" s="31"/>
      <c r="AI48" s="31"/>
      <c r="AJ48" s="31"/>
      <c r="AK48" s="31"/>
      <c r="AL48" s="31"/>
      <c r="AM48" s="31"/>
      <c r="AN48" s="31"/>
      <c r="AO48" s="31"/>
      <c r="AP48" s="31"/>
      <c r="AQ48" s="31"/>
      <c r="AR48" s="31"/>
      <c r="AS48" s="31"/>
      <c r="AT48" s="31"/>
      <c r="AU48" s="31"/>
      <c r="AV48" s="31"/>
      <c r="AW48" s="31"/>
      <c r="AX48" s="31"/>
      <c r="AY48" s="31"/>
      <c r="AZ48" s="31"/>
      <c r="BA48" s="31"/>
      <c r="BB48" s="31"/>
      <c r="BC48" s="31"/>
      <c r="BD48" s="31"/>
      <c r="BE48" s="31"/>
      <c r="BF48" s="31"/>
      <c r="BG48" s="31"/>
      <c r="BH48" s="31"/>
      <c r="BI48" s="31"/>
      <c r="BJ48" s="31"/>
      <c r="BK48" s="31"/>
      <c r="BL48" s="31"/>
      <c r="BM48" s="31"/>
      <c r="BN48" s="31"/>
      <c r="BO48" s="31"/>
      <c r="BP48" s="31"/>
      <c r="BQ48" s="31"/>
      <c r="BR48" s="31"/>
      <c r="BS48" s="31"/>
      <c r="BT48" s="31"/>
      <c r="BU48" s="31"/>
      <c r="BV48" s="31"/>
      <c r="BW48" s="31"/>
      <c r="BX48" s="31"/>
      <c r="BY48" s="31"/>
      <c r="BZ48" s="31"/>
      <c r="CA48" s="31"/>
      <c r="CB48" s="31"/>
      <c r="CC48" s="31"/>
      <c r="CD48" s="31"/>
      <c r="CE48" s="31"/>
      <c r="CF48" s="31"/>
      <c r="CG48" s="31"/>
      <c r="CH48" s="31"/>
      <c r="CI48" s="31"/>
      <c r="CJ48" s="31"/>
      <c r="CK48" s="31"/>
      <c r="CL48" s="31"/>
      <c r="CM48" s="31"/>
      <c r="CN48" s="31"/>
      <c r="CO48" s="31"/>
      <c r="CP48" s="31"/>
      <c r="CQ48" s="31"/>
      <c r="CR48" s="31"/>
      <c r="CS48" s="31"/>
      <c r="CT48" s="31"/>
    </row>
    <row r="49" spans="2:15" x14ac:dyDescent="0.25">
      <c r="B49" t="s">
        <v>1</v>
      </c>
      <c r="C49" s="19" t="s">
        <v>2</v>
      </c>
      <c r="D49" s="2">
        <v>1624</v>
      </c>
      <c r="E49" s="3">
        <v>0.49167423554344536</v>
      </c>
      <c r="G49" s="19" t="s">
        <v>2</v>
      </c>
      <c r="H49" s="2">
        <v>1375</v>
      </c>
      <c r="I49" s="3">
        <v>0.41628822282773237</v>
      </c>
      <c r="K49" s="5" t="s">
        <v>4</v>
      </c>
      <c r="L49" s="6">
        <v>280</v>
      </c>
      <c r="M49" s="7">
        <v>8.4771419921283689E-2</v>
      </c>
      <c r="N49">
        <f>+L49/$L$53</f>
        <v>0.33136094674556216</v>
      </c>
    </row>
    <row r="50" spans="2:15" x14ac:dyDescent="0.25">
      <c r="B50" t="s">
        <v>5</v>
      </c>
      <c r="C50" s="19" t="s">
        <v>2</v>
      </c>
      <c r="D50" s="2">
        <v>1230</v>
      </c>
      <c r="E50" s="3">
        <v>0.37238873751135332</v>
      </c>
      <c r="G50" s="19" t="s">
        <v>2</v>
      </c>
      <c r="H50" s="2">
        <v>1003</v>
      </c>
      <c r="I50" s="3">
        <v>0.30366333636088405</v>
      </c>
      <c r="K50" s="5" t="s">
        <v>4</v>
      </c>
      <c r="L50" s="6">
        <v>145</v>
      </c>
      <c r="M50" s="7">
        <v>4.389948531637905E-2</v>
      </c>
      <c r="N50">
        <f t="shared" ref="N50:N52" si="11">+L50/$L$53</f>
        <v>0.17159763313609466</v>
      </c>
    </row>
    <row r="51" spans="2:15" x14ac:dyDescent="0.25">
      <c r="B51" t="s">
        <v>6</v>
      </c>
      <c r="C51" s="19" t="s">
        <v>2</v>
      </c>
      <c r="D51" s="2">
        <v>1099</v>
      </c>
      <c r="E51" s="3">
        <v>0.33272782319103844</v>
      </c>
      <c r="G51" s="19" t="s">
        <v>2</v>
      </c>
      <c r="H51" s="2">
        <v>889</v>
      </c>
      <c r="I51" s="3">
        <v>0.26914925825007568</v>
      </c>
      <c r="K51" s="5" t="s">
        <v>4</v>
      </c>
      <c r="L51" s="6">
        <v>125</v>
      </c>
      <c r="M51" s="7">
        <v>3.7844383893430214E-2</v>
      </c>
      <c r="N51">
        <f t="shared" si="11"/>
        <v>0.14792899408284024</v>
      </c>
    </row>
    <row r="52" spans="2:15" ht="15.75" thickBot="1" x14ac:dyDescent="0.3">
      <c r="B52" t="s">
        <v>7</v>
      </c>
      <c r="C52" s="9" t="s">
        <v>2</v>
      </c>
      <c r="D52" s="10">
        <v>1921</v>
      </c>
      <c r="E52" s="11">
        <v>0.58159249167423555</v>
      </c>
      <c r="G52" s="9" t="s">
        <v>2</v>
      </c>
      <c r="H52" s="10">
        <v>1720</v>
      </c>
      <c r="I52" s="11">
        <v>0.52073872237359975</v>
      </c>
      <c r="K52" s="12" t="s">
        <v>4</v>
      </c>
      <c r="L52" s="13">
        <v>295</v>
      </c>
      <c r="M52" s="14">
        <v>8.9312745988495298E-2</v>
      </c>
      <c r="N52">
        <f t="shared" si="11"/>
        <v>0.34911242603550297</v>
      </c>
    </row>
    <row r="53" spans="2:15" ht="15.75" thickTop="1" x14ac:dyDescent="0.25">
      <c r="L53" s="15">
        <f>SUM(L49:L52)</f>
        <v>845</v>
      </c>
    </row>
    <row r="54" spans="2:15" x14ac:dyDescent="0.25">
      <c r="B54" t="s">
        <v>1</v>
      </c>
      <c r="E54" s="16">
        <v>25033887.072944425</v>
      </c>
      <c r="I54" s="16">
        <f>+E54*E49</f>
        <v>12308517.289270889</v>
      </c>
      <c r="N54" s="17">
        <f>+I54*N49</f>
        <v>4078561.9420069223</v>
      </c>
      <c r="O54" s="18">
        <f>SUM(N54:N56)</f>
        <v>6910423.2393770311</v>
      </c>
    </row>
    <row r="55" spans="2:15" x14ac:dyDescent="0.25">
      <c r="B55" t="s">
        <v>5</v>
      </c>
      <c r="E55" s="16">
        <v>25033887.072944425</v>
      </c>
      <c r="I55" s="16">
        <f t="shared" ref="I55:I57" si="12">+E55*E50</f>
        <v>9322337.602095563</v>
      </c>
      <c r="N55" s="17">
        <f>+I55*N50</f>
        <v>1599691.0678152149</v>
      </c>
    </row>
    <row r="56" spans="2:15" x14ac:dyDescent="0.25">
      <c r="B56" t="s">
        <v>6</v>
      </c>
      <c r="E56" s="16">
        <v>25033887.072944425</v>
      </c>
      <c r="I56" s="16">
        <f t="shared" si="12"/>
        <v>8329470.7517910758</v>
      </c>
      <c r="N56" s="17">
        <f t="shared" ref="N56:N57" si="13">+I56*N51</f>
        <v>1232170.229554893</v>
      </c>
    </row>
    <row r="57" spans="2:15" x14ac:dyDescent="0.25">
      <c r="B57" t="s">
        <v>7</v>
      </c>
      <c r="E57" s="16">
        <v>25033887.072944425</v>
      </c>
      <c r="I57" s="16">
        <f t="shared" si="12"/>
        <v>14559520.759045184</v>
      </c>
      <c r="N57" s="17">
        <f t="shared" si="13"/>
        <v>5082909.6141045317</v>
      </c>
    </row>
  </sheetData>
  <mergeCells count="3">
    <mergeCell ref="A26:CT26"/>
    <mergeCell ref="A37:CT37"/>
    <mergeCell ref="A48:CT4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AV61"/>
  <sheetViews>
    <sheetView tabSelected="1" topLeftCell="A49" workbookViewId="0">
      <selection activeCell="E12" sqref="E12"/>
    </sheetView>
  </sheetViews>
  <sheetFormatPr baseColWidth="10" defaultRowHeight="15" x14ac:dyDescent="0.25"/>
  <cols>
    <col min="5" max="5" width="13.140625" bestFit="1" customWidth="1"/>
  </cols>
  <sheetData>
    <row r="3" spans="1:48" x14ac:dyDescent="0.25">
      <c r="A3" s="32" t="s">
        <v>12</v>
      </c>
      <c r="B3" s="32"/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  <c r="N3" s="32"/>
      <c r="O3" s="32"/>
      <c r="P3" s="32"/>
      <c r="Q3" s="32"/>
      <c r="R3" s="32"/>
      <c r="S3" s="32"/>
      <c r="T3" s="32"/>
      <c r="U3" s="32"/>
      <c r="V3" s="32"/>
      <c r="W3" s="32"/>
      <c r="X3" s="32"/>
      <c r="Y3" s="32"/>
      <c r="Z3" s="32"/>
      <c r="AA3" s="32"/>
      <c r="AB3" s="32"/>
      <c r="AC3" s="32"/>
      <c r="AD3" s="32"/>
      <c r="AE3" s="32"/>
      <c r="AF3" s="32"/>
      <c r="AG3" s="32"/>
      <c r="AH3" s="32"/>
      <c r="AI3" s="32"/>
      <c r="AJ3" s="32"/>
      <c r="AK3" s="32"/>
      <c r="AL3" s="32"/>
      <c r="AM3" s="32"/>
      <c r="AN3" s="32"/>
      <c r="AO3" s="32"/>
      <c r="AP3" s="32"/>
      <c r="AQ3" s="32"/>
      <c r="AR3" s="32"/>
      <c r="AS3" s="32"/>
      <c r="AT3" s="32"/>
      <c r="AU3" s="32"/>
      <c r="AV3" s="32"/>
    </row>
    <row r="4" spans="1:48" x14ac:dyDescent="0.25">
      <c r="A4" s="20"/>
      <c r="B4" s="20" t="s">
        <v>1</v>
      </c>
      <c r="C4" s="21" t="s">
        <v>2</v>
      </c>
      <c r="D4" s="22">
        <v>753</v>
      </c>
      <c r="E4" s="23">
        <v>0.62593516209476308</v>
      </c>
      <c r="F4" s="20" t="s">
        <v>3</v>
      </c>
      <c r="G4" s="21" t="s">
        <v>2</v>
      </c>
      <c r="H4" s="22">
        <v>643</v>
      </c>
      <c r="I4" s="23">
        <v>0.53449709060681627</v>
      </c>
      <c r="J4" s="20">
        <v>2015</v>
      </c>
      <c r="K4" s="21" t="s">
        <v>2</v>
      </c>
      <c r="L4" s="22">
        <v>327</v>
      </c>
      <c r="M4" s="23">
        <v>0.27182044887780549</v>
      </c>
      <c r="N4" s="24">
        <f>+L4/$L$8</f>
        <v>0.31113225499524261</v>
      </c>
      <c r="O4" s="20"/>
    </row>
    <row r="5" spans="1:48" x14ac:dyDescent="0.25">
      <c r="A5" s="20"/>
      <c r="B5" s="20" t="s">
        <v>5</v>
      </c>
      <c r="C5" s="21" t="s">
        <v>2</v>
      </c>
      <c r="D5" s="22">
        <v>677</v>
      </c>
      <c r="E5" s="23">
        <v>0.56275976724854526</v>
      </c>
      <c r="F5" s="20"/>
      <c r="G5" s="21" t="s">
        <v>2</v>
      </c>
      <c r="H5" s="22">
        <v>593</v>
      </c>
      <c r="I5" s="23">
        <v>0.49293433083956778</v>
      </c>
      <c r="J5" s="20"/>
      <c r="K5" s="21" t="s">
        <v>2</v>
      </c>
      <c r="L5" s="22">
        <v>360</v>
      </c>
      <c r="M5" s="23">
        <v>0.29925187032418954</v>
      </c>
      <c r="N5" s="24">
        <f t="shared" ref="N5:N7" si="0">+L5/$L$8</f>
        <v>0.34253092293054233</v>
      </c>
      <c r="O5" s="20"/>
    </row>
    <row r="6" spans="1:48" x14ac:dyDescent="0.25">
      <c r="A6" s="20"/>
      <c r="B6" s="20" t="s">
        <v>6</v>
      </c>
      <c r="C6" s="21" t="s">
        <v>2</v>
      </c>
      <c r="D6" s="22">
        <v>435</v>
      </c>
      <c r="E6" s="23">
        <v>0.3615960099750623</v>
      </c>
      <c r="F6" s="20"/>
      <c r="G6" s="21" t="s">
        <v>2</v>
      </c>
      <c r="H6" s="22">
        <v>344</v>
      </c>
      <c r="I6" s="23">
        <v>0.28595178719866998</v>
      </c>
      <c r="J6" s="20"/>
      <c r="K6" s="21" t="s">
        <v>2</v>
      </c>
      <c r="L6" s="22">
        <v>113</v>
      </c>
      <c r="M6" s="23">
        <v>9.3931837073981714E-2</v>
      </c>
      <c r="N6" s="24">
        <f t="shared" si="0"/>
        <v>0.10751665080875357</v>
      </c>
      <c r="O6" s="20"/>
    </row>
    <row r="7" spans="1:48" ht="15.75" thickBot="1" x14ac:dyDescent="0.3">
      <c r="A7" s="20"/>
      <c r="B7" s="20" t="s">
        <v>7</v>
      </c>
      <c r="C7" s="25" t="s">
        <v>2</v>
      </c>
      <c r="D7" s="26">
        <v>778</v>
      </c>
      <c r="E7" s="27">
        <v>0.64671654197838735</v>
      </c>
      <c r="F7" s="20"/>
      <c r="G7" s="25" t="s">
        <v>2</v>
      </c>
      <c r="H7" s="26">
        <v>691</v>
      </c>
      <c r="I7" s="27">
        <v>0.57439733998337483</v>
      </c>
      <c r="J7" s="20"/>
      <c r="K7" s="25" t="s">
        <v>2</v>
      </c>
      <c r="L7" s="26">
        <v>251</v>
      </c>
      <c r="M7" s="27">
        <v>0.2086450540315877</v>
      </c>
      <c r="N7" s="24">
        <f t="shared" si="0"/>
        <v>0.23882017126546146</v>
      </c>
      <c r="O7" s="20"/>
    </row>
    <row r="8" spans="1:48" ht="15.75" thickTop="1" x14ac:dyDescent="0.25">
      <c r="A8" s="20"/>
      <c r="B8" s="20"/>
      <c r="C8" s="20"/>
      <c r="D8" s="20"/>
      <c r="E8" s="20"/>
      <c r="F8" s="20"/>
      <c r="G8" s="20"/>
      <c r="H8" s="20"/>
      <c r="I8" s="20"/>
      <c r="J8" s="20"/>
      <c r="K8" s="20"/>
      <c r="L8" s="28">
        <f>SUM(L4:L7)</f>
        <v>1051</v>
      </c>
      <c r="M8" s="20"/>
      <c r="N8" s="20"/>
      <c r="O8" s="20"/>
    </row>
    <row r="9" spans="1:48" x14ac:dyDescent="0.25">
      <c r="A9" s="20"/>
      <c r="B9" s="20" t="s">
        <v>1</v>
      </c>
      <c r="C9" s="20"/>
      <c r="D9" s="20"/>
      <c r="E9" s="29">
        <v>1282578.5910972804</v>
      </c>
      <c r="F9" s="20"/>
      <c r="G9" s="20"/>
      <c r="H9" s="20"/>
      <c r="I9" s="29">
        <f>+E9*E4</f>
        <v>802811.03831774904</v>
      </c>
      <c r="J9" s="20"/>
      <c r="K9" s="20"/>
      <c r="L9" s="20"/>
      <c r="M9" s="20"/>
      <c r="N9" s="17">
        <f>+I9*N4</f>
        <v>249780.40868687339</v>
      </c>
      <c r="O9" s="30">
        <f>SUM(N9:N11)</f>
        <v>546877.18851625326</v>
      </c>
    </row>
    <row r="10" spans="1:48" x14ac:dyDescent="0.25">
      <c r="A10" s="20"/>
      <c r="B10" s="20" t="s">
        <v>5</v>
      </c>
      <c r="C10" s="20"/>
      <c r="D10" s="20"/>
      <c r="E10" s="29">
        <v>1282578.5910972804</v>
      </c>
      <c r="F10" s="20"/>
      <c r="G10" s="20"/>
      <c r="H10" s="20"/>
      <c r="I10" s="29">
        <f t="shared" ref="I10:I12" si="1">+E10*E5</f>
        <v>721783.62940387265</v>
      </c>
      <c r="J10" s="20"/>
      <c r="K10" s="20"/>
      <c r="L10" s="20"/>
      <c r="M10" s="20"/>
      <c r="N10" s="17">
        <f>+I10*N5</f>
        <v>247233.21273586503</v>
      </c>
      <c r="O10" s="20"/>
    </row>
    <row r="11" spans="1:48" x14ac:dyDescent="0.25">
      <c r="A11" s="20"/>
      <c r="B11" s="20" t="s">
        <v>6</v>
      </c>
      <c r="C11" s="20"/>
      <c r="D11" s="20"/>
      <c r="E11" s="29">
        <v>1282578.5910972804</v>
      </c>
      <c r="F11" s="20"/>
      <c r="G11" s="20"/>
      <c r="H11" s="20"/>
      <c r="I11" s="29">
        <f t="shared" si="1"/>
        <v>463775.30102021358</v>
      </c>
      <c r="J11" s="20"/>
      <c r="K11" s="20"/>
      <c r="L11" s="20"/>
      <c r="M11" s="20"/>
      <c r="N11" s="17">
        <f t="shared" ref="N11:N12" si="2">+I11*N6</f>
        <v>49863.567093514874</v>
      </c>
      <c r="O11" s="20"/>
    </row>
    <row r="12" spans="1:48" x14ac:dyDescent="0.25">
      <c r="A12" s="20"/>
      <c r="B12" s="20" t="s">
        <v>7</v>
      </c>
      <c r="C12" s="20"/>
      <c r="D12" s="20"/>
      <c r="E12" s="29">
        <v>1282578.5910972804</v>
      </c>
      <c r="F12" s="20"/>
      <c r="G12" s="20"/>
      <c r="H12" s="20"/>
      <c r="I12" s="29">
        <f t="shared" si="1"/>
        <v>829464.79124994518</v>
      </c>
      <c r="J12" s="20"/>
      <c r="K12" s="20"/>
      <c r="L12" s="20"/>
      <c r="M12" s="20"/>
      <c r="N12" s="17">
        <f t="shared" si="2"/>
        <v>198092.92350498214</v>
      </c>
      <c r="O12" s="20"/>
    </row>
    <row r="16" spans="1:48" x14ac:dyDescent="0.25">
      <c r="A16" s="32" t="s">
        <v>13</v>
      </c>
      <c r="B16" s="32"/>
      <c r="C16" s="32"/>
      <c r="D16" s="32"/>
      <c r="E16" s="32"/>
      <c r="F16" s="32"/>
      <c r="G16" s="32"/>
      <c r="H16" s="32"/>
      <c r="I16" s="32"/>
      <c r="J16" s="32"/>
      <c r="K16" s="32"/>
      <c r="L16" s="32"/>
      <c r="M16" s="32"/>
      <c r="N16" s="32"/>
      <c r="O16" s="32"/>
      <c r="P16" s="32"/>
      <c r="Q16" s="32"/>
      <c r="R16" s="3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  <c r="AF16" s="32"/>
      <c r="AG16" s="32"/>
      <c r="AH16" s="32"/>
      <c r="AI16" s="32"/>
      <c r="AJ16" s="32"/>
      <c r="AK16" s="32"/>
      <c r="AL16" s="32"/>
      <c r="AM16" s="32"/>
      <c r="AN16" s="32"/>
      <c r="AO16" s="32"/>
      <c r="AP16" s="32"/>
      <c r="AQ16" s="32"/>
      <c r="AR16" s="32"/>
      <c r="AS16" s="32"/>
      <c r="AT16" s="32"/>
      <c r="AU16" s="32"/>
      <c r="AV16" s="32"/>
    </row>
    <row r="17" spans="1:48" x14ac:dyDescent="0.25">
      <c r="A17" s="20"/>
      <c r="B17" s="20" t="s">
        <v>1</v>
      </c>
      <c r="C17" s="21" t="s">
        <v>2</v>
      </c>
      <c r="D17" s="22">
        <v>635</v>
      </c>
      <c r="E17" s="23">
        <v>0.52784704904405655</v>
      </c>
      <c r="F17" s="20" t="s">
        <v>3</v>
      </c>
      <c r="G17" s="21" t="s">
        <v>2</v>
      </c>
      <c r="H17" s="22">
        <v>546</v>
      </c>
      <c r="I17" s="23">
        <v>0.4538653366583541</v>
      </c>
      <c r="J17" s="20">
        <v>2015</v>
      </c>
      <c r="K17" s="21" t="s">
        <v>2</v>
      </c>
      <c r="L17" s="22">
        <v>223</v>
      </c>
      <c r="M17" s="23">
        <v>0.1853699085619285</v>
      </c>
      <c r="N17" s="24">
        <f>+L17/$L$8</f>
        <v>0.21217887725975262</v>
      </c>
      <c r="O17" s="20"/>
    </row>
    <row r="18" spans="1:48" x14ac:dyDescent="0.25">
      <c r="A18" s="20"/>
      <c r="B18" s="20" t="s">
        <v>5</v>
      </c>
      <c r="C18" s="21" t="s">
        <v>2</v>
      </c>
      <c r="D18" s="22">
        <v>596</v>
      </c>
      <c r="E18" s="23">
        <v>0.49542809642560265</v>
      </c>
      <c r="F18" s="20"/>
      <c r="G18" s="21" t="s">
        <v>2</v>
      </c>
      <c r="H18" s="22">
        <v>508</v>
      </c>
      <c r="I18" s="23">
        <v>0.42227763923524519</v>
      </c>
      <c r="J18" s="20"/>
      <c r="K18" s="21" t="s">
        <v>2</v>
      </c>
      <c r="L18" s="22">
        <v>185</v>
      </c>
      <c r="M18" s="23">
        <v>0.15378221113881962</v>
      </c>
      <c r="N18" s="24">
        <f t="shared" ref="N18:N20" si="3">+L18/$L$8</f>
        <v>0.17602283539486205</v>
      </c>
      <c r="O18" s="20"/>
    </row>
    <row r="19" spans="1:48" x14ac:dyDescent="0.25">
      <c r="A19" s="20"/>
      <c r="B19" s="20" t="s">
        <v>6</v>
      </c>
      <c r="C19" s="21" t="s">
        <v>2</v>
      </c>
      <c r="D19" s="22">
        <v>394</v>
      </c>
      <c r="E19" s="23">
        <v>0.32751454696591858</v>
      </c>
      <c r="F19" s="20"/>
      <c r="G19" s="21" t="s">
        <v>2</v>
      </c>
      <c r="H19" s="22">
        <v>305</v>
      </c>
      <c r="I19" s="23">
        <v>0.25353283458021614</v>
      </c>
      <c r="J19" s="20"/>
      <c r="K19" s="21" t="s">
        <v>2</v>
      </c>
      <c r="L19" s="22">
        <v>58</v>
      </c>
      <c r="M19" s="23">
        <v>4.8212801330008312E-2</v>
      </c>
      <c r="N19" s="24">
        <f t="shared" si="3"/>
        <v>5.5185537583254042E-2</v>
      </c>
      <c r="O19" s="20"/>
    </row>
    <row r="20" spans="1:48" ht="15.75" thickBot="1" x14ac:dyDescent="0.3">
      <c r="A20" s="20"/>
      <c r="B20" s="20" t="s">
        <v>7</v>
      </c>
      <c r="C20" s="25" t="s">
        <v>2</v>
      </c>
      <c r="D20" s="26">
        <v>782</v>
      </c>
      <c r="E20" s="27">
        <v>0.65004156275976721</v>
      </c>
      <c r="F20" s="20"/>
      <c r="G20" s="25" t="s">
        <v>2</v>
      </c>
      <c r="H20" s="26">
        <v>686</v>
      </c>
      <c r="I20" s="27">
        <v>0.57024106400665009</v>
      </c>
      <c r="J20" s="20"/>
      <c r="K20" s="25" t="s">
        <v>2</v>
      </c>
      <c r="L20" s="26">
        <v>192</v>
      </c>
      <c r="M20" s="27">
        <v>0.15960099750623441</v>
      </c>
      <c r="N20" s="24">
        <f t="shared" si="3"/>
        <v>0.18268315889628925</v>
      </c>
      <c r="O20" s="20"/>
    </row>
    <row r="21" spans="1:48" ht="15.75" thickTop="1" x14ac:dyDescent="0.25">
      <c r="A21" s="20"/>
      <c r="B21" s="20"/>
      <c r="C21" s="20"/>
      <c r="D21" s="20"/>
      <c r="E21" s="20"/>
      <c r="F21" s="20"/>
      <c r="G21" s="20"/>
      <c r="H21" s="20"/>
      <c r="I21" s="20"/>
      <c r="J21" s="20"/>
      <c r="K21" s="20"/>
      <c r="L21" s="28">
        <f>SUM(L17:L20)</f>
        <v>658</v>
      </c>
      <c r="M21" s="20"/>
      <c r="N21" s="20"/>
      <c r="O21" s="20"/>
    </row>
    <row r="22" spans="1:48" x14ac:dyDescent="0.25">
      <c r="A22" s="20"/>
      <c r="B22" s="20" t="s">
        <v>1</v>
      </c>
      <c r="C22" s="20"/>
      <c r="D22" s="20"/>
      <c r="E22" s="29">
        <v>1282578.5910972804</v>
      </c>
      <c r="F22" s="20"/>
      <c r="G22" s="20"/>
      <c r="H22" s="20"/>
      <c r="I22" s="29">
        <f>+E22*E17</f>
        <v>677005.32447778306</v>
      </c>
      <c r="J22" s="20"/>
      <c r="K22" s="20"/>
      <c r="L22" s="20"/>
      <c r="M22" s="20"/>
      <c r="N22" s="17">
        <f>+I22*N17</f>
        <v>143646.22964657054</v>
      </c>
      <c r="O22" s="30">
        <f>SUM(N22:N24)</f>
        <v>278677.03308369702</v>
      </c>
    </row>
    <row r="23" spans="1:48" x14ac:dyDescent="0.25">
      <c r="A23" s="20"/>
      <c r="B23" s="20" t="s">
        <v>5</v>
      </c>
      <c r="C23" s="20"/>
      <c r="D23" s="20"/>
      <c r="E23" s="29">
        <v>1282578.5910972804</v>
      </c>
      <c r="F23" s="20"/>
      <c r="G23" s="20"/>
      <c r="H23" s="20"/>
      <c r="I23" s="29">
        <f t="shared" ref="I23:I25" si="4">+E23*E18</f>
        <v>635425.46990355698</v>
      </c>
      <c r="J23" s="20"/>
      <c r="K23" s="20"/>
      <c r="L23" s="20"/>
      <c r="M23" s="20"/>
      <c r="N23" s="17">
        <f>+I23*N18</f>
        <v>111849.39289453668</v>
      </c>
      <c r="O23" s="20"/>
    </row>
    <row r="24" spans="1:48" x14ac:dyDescent="0.25">
      <c r="A24" s="20"/>
      <c r="B24" s="20" t="s">
        <v>6</v>
      </c>
      <c r="C24" s="20"/>
      <c r="D24" s="20"/>
      <c r="E24" s="29">
        <v>1282578.5910972804</v>
      </c>
      <c r="F24" s="20"/>
      <c r="G24" s="20"/>
      <c r="H24" s="20"/>
      <c r="I24" s="29">
        <f t="shared" si="4"/>
        <v>420063.14621141192</v>
      </c>
      <c r="J24" s="20"/>
      <c r="K24" s="20"/>
      <c r="L24" s="20"/>
      <c r="M24" s="20"/>
      <c r="N24" s="17">
        <f t="shared" ref="N24:N25" si="5">+I24*N19</f>
        <v>23181.410542589809</v>
      </c>
      <c r="O24" s="20"/>
    </row>
    <row r="25" spans="1:48" x14ac:dyDescent="0.25">
      <c r="A25" s="20"/>
      <c r="B25" s="20" t="s">
        <v>7</v>
      </c>
      <c r="C25" s="20"/>
      <c r="D25" s="20"/>
      <c r="E25" s="29">
        <v>1282578.5910972804</v>
      </c>
      <c r="F25" s="20"/>
      <c r="G25" s="20"/>
      <c r="H25" s="20"/>
      <c r="I25" s="29">
        <f t="shared" si="4"/>
        <v>833729.39171909657</v>
      </c>
      <c r="J25" s="20"/>
      <c r="K25" s="20"/>
      <c r="L25" s="20"/>
      <c r="M25" s="20"/>
      <c r="N25" s="17">
        <f t="shared" si="5"/>
        <v>152308.31894392631</v>
      </c>
      <c r="O25" s="20"/>
    </row>
    <row r="28" spans="1:48" x14ac:dyDescent="0.25">
      <c r="A28" s="32" t="s">
        <v>14</v>
      </c>
      <c r="B28" s="32"/>
      <c r="C28" s="32"/>
      <c r="D28" s="32"/>
      <c r="E28" s="32"/>
      <c r="F28" s="32"/>
      <c r="G28" s="32"/>
      <c r="H28" s="32"/>
      <c r="I28" s="32"/>
      <c r="J28" s="32"/>
      <c r="K28" s="32"/>
      <c r="L28" s="32"/>
      <c r="M28" s="32"/>
      <c r="N28" s="32"/>
      <c r="O28" s="32"/>
      <c r="P28" s="32"/>
      <c r="Q28" s="32"/>
      <c r="R28" s="3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  <c r="AF28" s="32"/>
      <c r="AG28" s="32"/>
      <c r="AH28" s="32"/>
      <c r="AI28" s="32"/>
      <c r="AJ28" s="32"/>
      <c r="AK28" s="32"/>
      <c r="AL28" s="32"/>
      <c r="AM28" s="32"/>
      <c r="AN28" s="32"/>
      <c r="AO28" s="32"/>
      <c r="AP28" s="32"/>
      <c r="AQ28" s="32"/>
      <c r="AR28" s="32"/>
      <c r="AS28" s="32"/>
      <c r="AT28" s="32"/>
      <c r="AU28" s="32"/>
      <c r="AV28" s="32"/>
    </row>
    <row r="29" spans="1:48" x14ac:dyDescent="0.25">
      <c r="A29" s="20"/>
      <c r="B29" s="20" t="s">
        <v>1</v>
      </c>
      <c r="C29" s="21" t="s">
        <v>2</v>
      </c>
      <c r="D29" s="22">
        <v>487</v>
      </c>
      <c r="E29" s="23">
        <v>0.40482128013300084</v>
      </c>
      <c r="F29" s="20" t="s">
        <v>3</v>
      </c>
      <c r="G29" s="21" t="s">
        <v>2</v>
      </c>
      <c r="H29" s="22">
        <v>401</v>
      </c>
      <c r="I29" s="23">
        <v>0.33333333333333337</v>
      </c>
      <c r="J29" s="20">
        <v>2015</v>
      </c>
      <c r="K29" s="21" t="s">
        <v>2</v>
      </c>
      <c r="L29" s="22">
        <v>151</v>
      </c>
      <c r="M29" s="23">
        <v>0.12551953449709061</v>
      </c>
      <c r="N29" s="24">
        <f>+L29/$L$8</f>
        <v>0.14367269267364416</v>
      </c>
      <c r="O29" s="20"/>
    </row>
    <row r="30" spans="1:48" x14ac:dyDescent="0.25">
      <c r="A30" s="20"/>
      <c r="B30" s="20" t="s">
        <v>5</v>
      </c>
      <c r="C30" s="21" t="s">
        <v>2</v>
      </c>
      <c r="D30" s="22">
        <v>537</v>
      </c>
      <c r="E30" s="23">
        <v>0.44638403990024939</v>
      </c>
      <c r="F30" s="20"/>
      <c r="G30" s="21" t="s">
        <v>2</v>
      </c>
      <c r="H30" s="22">
        <v>439</v>
      </c>
      <c r="I30" s="23">
        <v>0.36492103075644222</v>
      </c>
      <c r="J30" s="20"/>
      <c r="K30" s="21" t="s">
        <v>2</v>
      </c>
      <c r="L30" s="22">
        <v>175</v>
      </c>
      <c r="M30" s="23">
        <v>0.14546965918536992</v>
      </c>
      <c r="N30" s="24">
        <f t="shared" ref="N30:N32" si="6">+L30/$L$8</f>
        <v>0.1665080875356803</v>
      </c>
      <c r="O30" s="20"/>
    </row>
    <row r="31" spans="1:48" x14ac:dyDescent="0.25">
      <c r="A31" s="20"/>
      <c r="B31" s="20" t="s">
        <v>6</v>
      </c>
      <c r="C31" s="21" t="s">
        <v>2</v>
      </c>
      <c r="D31" s="22">
        <v>340</v>
      </c>
      <c r="E31" s="23">
        <v>0.28262676641729012</v>
      </c>
      <c r="F31" s="20"/>
      <c r="G31" s="21" t="s">
        <v>2</v>
      </c>
      <c r="H31" s="22">
        <v>264</v>
      </c>
      <c r="I31" s="23">
        <v>0.21945137157107233</v>
      </c>
      <c r="J31" s="20"/>
      <c r="K31" s="21" t="s">
        <v>2</v>
      </c>
      <c r="L31" s="22">
        <v>76</v>
      </c>
      <c r="M31" s="23">
        <v>6.3175394846217786E-2</v>
      </c>
      <c r="N31" s="24">
        <f t="shared" si="6"/>
        <v>7.2312083729781165E-2</v>
      </c>
      <c r="O31" s="20"/>
    </row>
    <row r="32" spans="1:48" ht="15.75" thickBot="1" x14ac:dyDescent="0.3">
      <c r="A32" s="20"/>
      <c r="B32" s="20" t="s">
        <v>7</v>
      </c>
      <c r="C32" s="25" t="s">
        <v>2</v>
      </c>
      <c r="D32" s="26">
        <v>718</v>
      </c>
      <c r="E32" s="27">
        <v>0.59684123025768909</v>
      </c>
      <c r="F32" s="20"/>
      <c r="G32" s="25" t="s">
        <v>2</v>
      </c>
      <c r="H32" s="26">
        <v>620</v>
      </c>
      <c r="I32" s="27">
        <v>0.51537822111388198</v>
      </c>
      <c r="J32" s="20"/>
      <c r="K32" s="25" t="s">
        <v>2</v>
      </c>
      <c r="L32" s="26">
        <v>116</v>
      </c>
      <c r="M32" s="27">
        <v>9.6425602660016624E-2</v>
      </c>
      <c r="N32" s="24">
        <f t="shared" si="6"/>
        <v>0.11037107516650808</v>
      </c>
      <c r="O32" s="20"/>
    </row>
    <row r="33" spans="1:48" ht="15.75" thickTop="1" x14ac:dyDescent="0.25">
      <c r="A33" s="20"/>
      <c r="B33" s="20"/>
      <c r="C33" s="20"/>
      <c r="D33" s="20"/>
      <c r="E33" s="20"/>
      <c r="F33" s="20"/>
      <c r="G33" s="20"/>
      <c r="H33" s="20"/>
      <c r="I33" s="20"/>
      <c r="J33" s="20"/>
      <c r="K33" s="20"/>
      <c r="L33" s="28">
        <f>SUM(L29:L32)</f>
        <v>518</v>
      </c>
      <c r="M33" s="20"/>
      <c r="N33" s="20"/>
      <c r="O33" s="20"/>
    </row>
    <row r="34" spans="1:48" x14ac:dyDescent="0.25">
      <c r="A34" s="20"/>
      <c r="B34" s="20" t="s">
        <v>1</v>
      </c>
      <c r="C34" s="20"/>
      <c r="D34" s="20"/>
      <c r="E34" s="29">
        <v>1282578.5910972804</v>
      </c>
      <c r="F34" s="20"/>
      <c r="G34" s="20"/>
      <c r="H34" s="20"/>
      <c r="I34" s="29">
        <f>+E34*E29</f>
        <v>519215.10711918166</v>
      </c>
      <c r="J34" s="20"/>
      <c r="K34" s="20"/>
      <c r="L34" s="20"/>
      <c r="M34" s="20"/>
      <c r="N34" s="17">
        <f>+I34*N29</f>
        <v>74597.032516647421</v>
      </c>
      <c r="O34" s="30">
        <f>SUM(N34:N36)</f>
        <v>196139.16030241663</v>
      </c>
    </row>
    <row r="35" spans="1:48" x14ac:dyDescent="0.25">
      <c r="A35" s="20"/>
      <c r="B35" s="20" t="s">
        <v>5</v>
      </c>
      <c r="C35" s="20"/>
      <c r="D35" s="20"/>
      <c r="E35" s="29">
        <v>1282578.5910972804</v>
      </c>
      <c r="F35" s="20"/>
      <c r="G35" s="20"/>
      <c r="H35" s="20"/>
      <c r="I35" s="29">
        <f t="shared" ref="I35:I37" si="7">+E35*E30</f>
        <v>572522.61298357404</v>
      </c>
      <c r="J35" s="20"/>
      <c r="K35" s="20"/>
      <c r="L35" s="20"/>
      <c r="M35" s="20"/>
      <c r="N35" s="17">
        <f>+I35*N30</f>
        <v>95329.645358825364</v>
      </c>
      <c r="O35" s="20"/>
    </row>
    <row r="36" spans="1:48" x14ac:dyDescent="0.25">
      <c r="A36" s="20"/>
      <c r="B36" s="20" t="s">
        <v>6</v>
      </c>
      <c r="C36" s="20"/>
      <c r="D36" s="20"/>
      <c r="E36" s="29">
        <v>1282578.5910972804</v>
      </c>
      <c r="F36" s="20"/>
      <c r="G36" s="20"/>
      <c r="H36" s="20"/>
      <c r="I36" s="29">
        <f t="shared" si="7"/>
        <v>362491.03987786814</v>
      </c>
      <c r="J36" s="20"/>
      <c r="K36" s="20"/>
      <c r="L36" s="20"/>
      <c r="M36" s="20"/>
      <c r="N36" s="17">
        <f t="shared" ref="N36:N37" si="8">+I36*N31</f>
        <v>26212.482426943843</v>
      </c>
      <c r="O36" s="20"/>
    </row>
    <row r="37" spans="1:48" x14ac:dyDescent="0.25">
      <c r="A37" s="20"/>
      <c r="B37" s="20" t="s">
        <v>7</v>
      </c>
      <c r="C37" s="20"/>
      <c r="D37" s="20"/>
      <c r="E37" s="29">
        <v>1282578.5910972804</v>
      </c>
      <c r="F37" s="20"/>
      <c r="G37" s="20"/>
      <c r="H37" s="20"/>
      <c r="I37" s="29">
        <f t="shared" si="7"/>
        <v>765495.78421267436</v>
      </c>
      <c r="J37" s="20"/>
      <c r="K37" s="20"/>
      <c r="L37" s="20"/>
      <c r="M37" s="20"/>
      <c r="N37" s="17">
        <f t="shared" si="8"/>
        <v>84488.59273898213</v>
      </c>
      <c r="O37" s="20"/>
    </row>
    <row r="40" spans="1:48" x14ac:dyDescent="0.25">
      <c r="A40" s="32" t="s">
        <v>15</v>
      </c>
      <c r="B40" s="32"/>
      <c r="C40" s="32"/>
      <c r="D40" s="32"/>
      <c r="E40" s="32"/>
      <c r="F40" s="32"/>
      <c r="G40" s="32"/>
      <c r="H40" s="32"/>
      <c r="I40" s="32"/>
      <c r="J40" s="32"/>
      <c r="K40" s="32"/>
      <c r="L40" s="32"/>
      <c r="M40" s="32"/>
      <c r="N40" s="32"/>
      <c r="O40" s="32"/>
      <c r="P40" s="32"/>
      <c r="Q40" s="32"/>
      <c r="R40" s="32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  <c r="AF40" s="32"/>
      <c r="AG40" s="32"/>
      <c r="AH40" s="32"/>
      <c r="AI40" s="32"/>
      <c r="AJ40" s="32"/>
      <c r="AK40" s="32"/>
      <c r="AL40" s="32"/>
      <c r="AM40" s="32"/>
      <c r="AN40" s="32"/>
      <c r="AO40" s="32"/>
      <c r="AP40" s="32"/>
      <c r="AQ40" s="32"/>
      <c r="AR40" s="32"/>
      <c r="AS40" s="32"/>
      <c r="AT40" s="32"/>
      <c r="AU40" s="32"/>
      <c r="AV40" s="32"/>
    </row>
    <row r="41" spans="1:48" x14ac:dyDescent="0.25">
      <c r="A41" s="20"/>
      <c r="B41" s="20" t="s">
        <v>1</v>
      </c>
      <c r="C41" s="21" t="s">
        <v>2</v>
      </c>
      <c r="D41" s="22">
        <v>471</v>
      </c>
      <c r="E41" s="23">
        <v>0.39152119700748128</v>
      </c>
      <c r="F41" s="20" t="s">
        <v>3</v>
      </c>
      <c r="G41" s="21" t="s">
        <v>2</v>
      </c>
      <c r="H41" s="22">
        <v>382</v>
      </c>
      <c r="I41" s="23">
        <v>0.31753948462177889</v>
      </c>
      <c r="J41" s="20">
        <v>2015</v>
      </c>
      <c r="K41" s="21" t="s">
        <v>2</v>
      </c>
      <c r="L41" s="22">
        <v>174</v>
      </c>
      <c r="M41" s="23">
        <v>0.14463840399002495</v>
      </c>
      <c r="N41" s="24">
        <f>+L41/$L$8</f>
        <v>0.16555661274976213</v>
      </c>
      <c r="O41" s="20"/>
    </row>
    <row r="42" spans="1:48" x14ac:dyDescent="0.25">
      <c r="A42" s="20"/>
      <c r="B42" s="20" t="s">
        <v>5</v>
      </c>
      <c r="C42" s="21" t="s">
        <v>2</v>
      </c>
      <c r="D42" s="22">
        <v>523</v>
      </c>
      <c r="E42" s="23">
        <v>0.43474646716541976</v>
      </c>
      <c r="F42" s="20"/>
      <c r="G42" s="21" t="s">
        <v>2</v>
      </c>
      <c r="H42" s="22">
        <v>419</v>
      </c>
      <c r="I42" s="23">
        <v>0.3482959268495428</v>
      </c>
      <c r="J42" s="20"/>
      <c r="K42" s="21" t="s">
        <v>2</v>
      </c>
      <c r="L42" s="22">
        <v>163</v>
      </c>
      <c r="M42" s="23">
        <v>0.13549459684123025</v>
      </c>
      <c r="N42" s="24">
        <f t="shared" ref="N42:N44" si="9">+L42/$L$8</f>
        <v>0.15509039010466222</v>
      </c>
      <c r="O42" s="20"/>
    </row>
    <row r="43" spans="1:48" x14ac:dyDescent="0.25">
      <c r="A43" s="20"/>
      <c r="B43" s="20" t="s">
        <v>6</v>
      </c>
      <c r="C43" s="21" t="s">
        <v>2</v>
      </c>
      <c r="D43" s="22">
        <v>329</v>
      </c>
      <c r="E43" s="23">
        <v>0.27348295926849542</v>
      </c>
      <c r="F43" s="20"/>
      <c r="G43" s="21" t="s">
        <v>2</v>
      </c>
      <c r="H43" s="22">
        <v>255</v>
      </c>
      <c r="I43" s="23">
        <v>0.21197007481296759</v>
      </c>
      <c r="J43" s="20"/>
      <c r="K43" s="21" t="s">
        <v>2</v>
      </c>
      <c r="L43" s="22">
        <v>78</v>
      </c>
      <c r="M43" s="23">
        <v>6.4837905236907731E-2</v>
      </c>
      <c r="N43" s="24">
        <f t="shared" si="9"/>
        <v>7.4215033301617508E-2</v>
      </c>
      <c r="O43" s="20"/>
    </row>
    <row r="44" spans="1:48" ht="15.75" thickBot="1" x14ac:dyDescent="0.3">
      <c r="A44" s="20"/>
      <c r="B44" s="20" t="s">
        <v>7</v>
      </c>
      <c r="C44" s="25" t="s">
        <v>2</v>
      </c>
      <c r="D44" s="26">
        <v>719</v>
      </c>
      <c r="E44" s="27">
        <v>0.59767248545303409</v>
      </c>
      <c r="F44" s="20"/>
      <c r="G44" s="25" t="s">
        <v>2</v>
      </c>
      <c r="H44" s="26">
        <v>613</v>
      </c>
      <c r="I44" s="27">
        <v>0.50955943474646714</v>
      </c>
      <c r="J44" s="20"/>
      <c r="K44" s="25" t="s">
        <v>2</v>
      </c>
      <c r="L44" s="26">
        <v>165</v>
      </c>
      <c r="M44" s="27">
        <v>0.13715710723192021</v>
      </c>
      <c r="N44" s="24">
        <f t="shared" si="9"/>
        <v>0.15699333967649856</v>
      </c>
      <c r="O44" s="20"/>
    </row>
    <row r="45" spans="1:48" ht="15.75" thickTop="1" x14ac:dyDescent="0.25">
      <c r="A45" s="20"/>
      <c r="B45" s="20"/>
      <c r="C45" s="20"/>
      <c r="D45" s="20"/>
      <c r="E45" s="20"/>
      <c r="F45" s="20"/>
      <c r="G45" s="20"/>
      <c r="H45" s="20"/>
      <c r="I45" s="20"/>
      <c r="J45" s="20"/>
      <c r="K45" s="20"/>
      <c r="L45" s="28">
        <f>SUM(L41:L44)</f>
        <v>580</v>
      </c>
      <c r="M45" s="20"/>
      <c r="N45" s="20"/>
      <c r="O45" s="20"/>
    </row>
    <row r="46" spans="1:48" x14ac:dyDescent="0.25">
      <c r="A46" s="20"/>
      <c r="B46" s="20" t="s">
        <v>1</v>
      </c>
      <c r="C46" s="20"/>
      <c r="D46" s="20"/>
      <c r="E46" s="29">
        <v>1282578.5910972804</v>
      </c>
      <c r="F46" s="20"/>
      <c r="G46" s="20"/>
      <c r="H46" s="20"/>
      <c r="I46" s="29">
        <f>+E46*E41</f>
        <v>502156.70524257608</v>
      </c>
      <c r="J46" s="20"/>
      <c r="K46" s="20"/>
      <c r="L46" s="20"/>
      <c r="M46" s="20"/>
      <c r="N46" s="17">
        <f>+I46*N41</f>
        <v>83135.363189541618</v>
      </c>
      <c r="O46" s="30">
        <f>SUM(N46:N48)</f>
        <v>195645.14021952488</v>
      </c>
    </row>
    <row r="47" spans="1:48" x14ac:dyDescent="0.25">
      <c r="A47" s="20"/>
      <c r="B47" s="20" t="s">
        <v>5</v>
      </c>
      <c r="C47" s="20"/>
      <c r="D47" s="20"/>
      <c r="E47" s="29">
        <v>1282578.5910972804</v>
      </c>
      <c r="F47" s="20"/>
      <c r="G47" s="20"/>
      <c r="H47" s="20"/>
      <c r="I47" s="29">
        <f t="shared" ref="I47:I49" si="10">+E47*E42</f>
        <v>557596.5113415441</v>
      </c>
      <c r="J47" s="20"/>
      <c r="K47" s="20"/>
      <c r="L47" s="20"/>
      <c r="M47" s="20"/>
      <c r="N47" s="17">
        <f>+I47*N42</f>
        <v>86477.86046495878</v>
      </c>
      <c r="O47" s="20"/>
    </row>
    <row r="48" spans="1:48" x14ac:dyDescent="0.25">
      <c r="A48" s="20"/>
      <c r="B48" s="20" t="s">
        <v>6</v>
      </c>
      <c r="C48" s="20"/>
      <c r="D48" s="20"/>
      <c r="E48" s="29">
        <v>1282578.5910972804</v>
      </c>
      <c r="F48" s="20"/>
      <c r="G48" s="20"/>
      <c r="H48" s="20"/>
      <c r="I48" s="29">
        <f t="shared" si="10"/>
        <v>350763.38858770177</v>
      </c>
      <c r="J48" s="20"/>
      <c r="K48" s="20"/>
      <c r="L48" s="20"/>
      <c r="M48" s="20"/>
      <c r="N48" s="17">
        <f t="shared" ref="N48:N49" si="11">+I48*N43</f>
        <v>26031.91656502449</v>
      </c>
      <c r="O48" s="20"/>
    </row>
    <row r="49" spans="1:48" x14ac:dyDescent="0.25">
      <c r="A49" s="20"/>
      <c r="B49" s="20" t="s">
        <v>7</v>
      </c>
      <c r="C49" s="20"/>
      <c r="D49" s="20"/>
      <c r="E49" s="29">
        <v>1282578.5910972804</v>
      </c>
      <c r="F49" s="20"/>
      <c r="G49" s="20"/>
      <c r="H49" s="20"/>
      <c r="I49" s="29">
        <f t="shared" si="10"/>
        <v>766561.93432996224</v>
      </c>
      <c r="J49" s="20"/>
      <c r="K49" s="20"/>
      <c r="L49" s="20"/>
      <c r="M49" s="20"/>
      <c r="N49" s="17">
        <f t="shared" si="11"/>
        <v>120345.11813933754</v>
      </c>
      <c r="O49" s="20"/>
    </row>
    <row r="52" spans="1:48" x14ac:dyDescent="0.25">
      <c r="A52" s="32" t="s">
        <v>16</v>
      </c>
      <c r="B52" s="32"/>
      <c r="C52" s="32"/>
      <c r="D52" s="32"/>
      <c r="E52" s="32"/>
      <c r="F52" s="32"/>
      <c r="G52" s="32"/>
      <c r="H52" s="32"/>
      <c r="I52" s="32"/>
      <c r="J52" s="32"/>
      <c r="K52" s="32"/>
      <c r="L52" s="32"/>
      <c r="M52" s="32"/>
      <c r="N52" s="32"/>
      <c r="O52" s="32"/>
      <c r="P52" s="32"/>
      <c r="Q52" s="32"/>
      <c r="R52" s="32"/>
      <c r="S52" s="32"/>
      <c r="T52" s="32"/>
      <c r="U52" s="32"/>
      <c r="V52" s="32"/>
      <c r="W52" s="32"/>
      <c r="X52" s="32"/>
      <c r="Y52" s="32"/>
      <c r="Z52" s="32"/>
      <c r="AA52" s="32"/>
      <c r="AB52" s="32"/>
      <c r="AC52" s="32"/>
      <c r="AD52" s="32"/>
      <c r="AE52" s="32"/>
      <c r="AF52" s="32"/>
      <c r="AG52" s="32"/>
      <c r="AH52" s="32"/>
      <c r="AI52" s="32"/>
      <c r="AJ52" s="32"/>
      <c r="AK52" s="32"/>
      <c r="AL52" s="32"/>
      <c r="AM52" s="32"/>
      <c r="AN52" s="32"/>
      <c r="AO52" s="32"/>
      <c r="AP52" s="32"/>
      <c r="AQ52" s="32"/>
      <c r="AR52" s="32"/>
      <c r="AS52" s="32"/>
      <c r="AT52" s="32"/>
      <c r="AU52" s="32"/>
      <c r="AV52" s="32"/>
    </row>
    <row r="53" spans="1:48" x14ac:dyDescent="0.25">
      <c r="A53" s="20"/>
      <c r="B53" s="20" t="s">
        <v>1</v>
      </c>
      <c r="C53" s="21" t="s">
        <v>2</v>
      </c>
      <c r="D53" s="22">
        <v>556</v>
      </c>
      <c r="E53" s="23">
        <v>0.46217788861180381</v>
      </c>
      <c r="F53" s="20" t="s">
        <v>3</v>
      </c>
      <c r="G53" s="21" t="s">
        <v>2</v>
      </c>
      <c r="H53" s="22">
        <v>473</v>
      </c>
      <c r="I53" s="23">
        <v>0.39318370739817127</v>
      </c>
      <c r="J53" s="20">
        <v>2015</v>
      </c>
      <c r="K53" s="21" t="s">
        <v>2</v>
      </c>
      <c r="L53" s="22">
        <v>194</v>
      </c>
      <c r="M53" s="23">
        <v>0.16126350789692434</v>
      </c>
      <c r="N53" s="24">
        <f>+L53/$L$8</f>
        <v>0.18458610846812559</v>
      </c>
      <c r="O53" s="20"/>
    </row>
    <row r="54" spans="1:48" x14ac:dyDescent="0.25">
      <c r="A54" s="20"/>
      <c r="B54" s="20" t="s">
        <v>5</v>
      </c>
      <c r="C54" s="21" t="s">
        <v>2</v>
      </c>
      <c r="D54" s="22">
        <v>529</v>
      </c>
      <c r="E54" s="23">
        <v>0.43973399833748966</v>
      </c>
      <c r="F54" s="20"/>
      <c r="G54" s="21" t="s">
        <v>2</v>
      </c>
      <c r="H54" s="22">
        <v>444</v>
      </c>
      <c r="I54" s="23">
        <v>0.36907730673316708</v>
      </c>
      <c r="J54" s="20"/>
      <c r="K54" s="21" t="s">
        <v>2</v>
      </c>
      <c r="L54" s="22">
        <v>138</v>
      </c>
      <c r="M54" s="23">
        <v>0.11471321695760599</v>
      </c>
      <c r="N54" s="24">
        <f t="shared" ref="N54:N56" si="12">+L54/$L$8</f>
        <v>0.1313035204567079</v>
      </c>
      <c r="O54" s="20"/>
    </row>
    <row r="55" spans="1:48" x14ac:dyDescent="0.25">
      <c r="A55" s="20"/>
      <c r="B55" s="20" t="s">
        <v>6</v>
      </c>
      <c r="C55" s="21" t="s">
        <v>2</v>
      </c>
      <c r="D55" s="22">
        <v>360</v>
      </c>
      <c r="E55" s="23">
        <v>0.29925187032418954</v>
      </c>
      <c r="F55" s="20"/>
      <c r="G55" s="21" t="s">
        <v>2</v>
      </c>
      <c r="H55" s="22">
        <v>284</v>
      </c>
      <c r="I55" s="23">
        <v>0.23607647547797175</v>
      </c>
      <c r="J55" s="20"/>
      <c r="K55" s="21" t="s">
        <v>2</v>
      </c>
      <c r="L55" s="22">
        <v>62</v>
      </c>
      <c r="M55" s="23">
        <v>5.1537822111388201E-2</v>
      </c>
      <c r="N55" s="24">
        <f t="shared" si="12"/>
        <v>5.8991436726926735E-2</v>
      </c>
      <c r="O55" s="20"/>
    </row>
    <row r="56" spans="1:48" ht="15.75" thickBot="1" x14ac:dyDescent="0.3">
      <c r="A56" s="20"/>
      <c r="B56" s="20" t="s">
        <v>7</v>
      </c>
      <c r="C56" s="25" t="s">
        <v>2</v>
      </c>
      <c r="D56" s="26">
        <v>783</v>
      </c>
      <c r="E56" s="27">
        <v>0.6508728179551122</v>
      </c>
      <c r="F56" s="20"/>
      <c r="G56" s="25" t="s">
        <v>2</v>
      </c>
      <c r="H56" s="26">
        <v>694</v>
      </c>
      <c r="I56" s="27">
        <v>0.57689110556940981</v>
      </c>
      <c r="J56" s="20"/>
      <c r="K56" s="25" t="s">
        <v>2</v>
      </c>
      <c r="L56" s="26">
        <v>170</v>
      </c>
      <c r="M56" s="27">
        <v>0.14131338320864506</v>
      </c>
      <c r="N56" s="24">
        <f t="shared" si="12"/>
        <v>0.16175071360608945</v>
      </c>
      <c r="O56" s="20"/>
    </row>
    <row r="57" spans="1:48" ht="15.75" thickTop="1" x14ac:dyDescent="0.25">
      <c r="A57" s="20"/>
      <c r="B57" s="20"/>
      <c r="C57" s="20"/>
      <c r="D57" s="20"/>
      <c r="E57" s="20"/>
      <c r="F57" s="20"/>
      <c r="G57" s="20"/>
      <c r="H57" s="20"/>
      <c r="I57" s="20"/>
      <c r="J57" s="20"/>
      <c r="K57" s="20"/>
      <c r="L57" s="28">
        <f>SUM(L53:L56)</f>
        <v>564</v>
      </c>
      <c r="M57" s="20"/>
      <c r="N57" s="20"/>
      <c r="O57" s="20"/>
    </row>
    <row r="58" spans="1:48" x14ac:dyDescent="0.25">
      <c r="A58" s="20"/>
      <c r="B58" s="20" t="s">
        <v>1</v>
      </c>
      <c r="C58" s="20"/>
      <c r="D58" s="20"/>
      <c r="E58" s="29">
        <v>1282578.5910972804</v>
      </c>
      <c r="F58" s="20"/>
      <c r="G58" s="20"/>
      <c r="H58" s="20"/>
      <c r="I58" s="29">
        <f>+E58*E53</f>
        <v>592779.46521204314</v>
      </c>
      <c r="J58" s="20"/>
      <c r="K58" s="20"/>
      <c r="L58" s="20"/>
      <c r="M58" s="20"/>
      <c r="N58" s="17">
        <f>+I58*N53</f>
        <v>109418.85466330768</v>
      </c>
      <c r="O58" s="30">
        <f>SUM(N58:N60)</f>
        <v>206114.9169659834</v>
      </c>
    </row>
    <row r="59" spans="1:48" x14ac:dyDescent="0.25">
      <c r="A59" s="20"/>
      <c r="B59" s="20" t="s">
        <v>5</v>
      </c>
      <c r="C59" s="20"/>
      <c r="D59" s="20"/>
      <c r="E59" s="29">
        <v>1282578.5910972804</v>
      </c>
      <c r="F59" s="20"/>
      <c r="G59" s="20"/>
      <c r="H59" s="20"/>
      <c r="I59" s="29">
        <f t="shared" ref="I59:I61" si="13">+E59*E54</f>
        <v>563993.41204527137</v>
      </c>
      <c r="J59" s="20"/>
      <c r="K59" s="20"/>
      <c r="L59" s="20"/>
      <c r="M59" s="20"/>
      <c r="N59" s="17">
        <f>+I59*N54</f>
        <v>74054.320515934771</v>
      </c>
      <c r="O59" s="20"/>
    </row>
    <row r="60" spans="1:48" x14ac:dyDescent="0.25">
      <c r="A60" s="20"/>
      <c r="B60" s="20" t="s">
        <v>6</v>
      </c>
      <c r="C60" s="20"/>
      <c r="D60" s="20"/>
      <c r="E60" s="29">
        <v>1282578.5910972804</v>
      </c>
      <c r="F60" s="20"/>
      <c r="G60" s="20"/>
      <c r="H60" s="20"/>
      <c r="I60" s="29">
        <f t="shared" si="13"/>
        <v>383814.04222362506</v>
      </c>
      <c r="J60" s="20"/>
      <c r="K60" s="20"/>
      <c r="L60" s="20"/>
      <c r="M60" s="20"/>
      <c r="N60" s="17">
        <f t="shared" ref="N60:N61" si="14">+I60*N55</f>
        <v>22641.741786740964</v>
      </c>
      <c r="O60" s="20"/>
    </row>
    <row r="61" spans="1:48" x14ac:dyDescent="0.25">
      <c r="A61" s="20"/>
      <c r="B61" s="20" t="s">
        <v>7</v>
      </c>
      <c r="C61" s="20"/>
      <c r="D61" s="20"/>
      <c r="E61" s="29">
        <v>1282578.5910972804</v>
      </c>
      <c r="F61" s="20"/>
      <c r="G61" s="20"/>
      <c r="H61" s="20"/>
      <c r="I61" s="29">
        <f t="shared" si="13"/>
        <v>834795.54183638445</v>
      </c>
      <c r="J61" s="20"/>
      <c r="K61" s="20"/>
      <c r="L61" s="20"/>
      <c r="M61" s="20"/>
      <c r="N61" s="17">
        <f t="shared" si="14"/>
        <v>135028.77460721729</v>
      </c>
      <c r="O61" s="20"/>
    </row>
  </sheetData>
  <mergeCells count="5">
    <mergeCell ref="A3:AV3"/>
    <mergeCell ref="A16:AV16"/>
    <mergeCell ref="A28:AV28"/>
    <mergeCell ref="A40:AV40"/>
    <mergeCell ref="A52:AV52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2653E9AB0ABBB94EBA62273434A7E116" ma:contentTypeVersion="7" ma:contentTypeDescription="Crear nuevo documento." ma:contentTypeScope="" ma:versionID="c2f2740c1ee027cbb554e68f2803e65e">
  <xsd:schema xmlns:xsd="http://www.w3.org/2001/XMLSchema" xmlns:xs="http://www.w3.org/2001/XMLSchema" xmlns:p="http://schemas.microsoft.com/office/2006/metadata/properties" xmlns:ns2="b215d373-4ab1-4c9a-82d3-9624ee888acd" xmlns:ns3="5a20157b-8aeb-4ce5-9ed3-48b8bf5eb70d" targetNamespace="http://schemas.microsoft.com/office/2006/metadata/properties" ma:root="true" ma:fieldsID="483b209f3ccafb7eda96105e2d7f368f" ns2:_="" ns3:_="">
    <xsd:import namespace="b215d373-4ab1-4c9a-82d3-9624ee888acd"/>
    <xsd:import namespace="5a20157b-8aeb-4ce5-9ed3-48b8bf5eb70d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215d373-4ab1-4c9a-82d3-9624ee888acd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Compartido con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Detalles de uso compartido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a20157b-8aeb-4ce5-9ed3-48b8bf5eb70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MediaServiceAutoTags" ma:internalName="MediaServiceAutoTags" ma:readOnly="true">
      <xsd:simpleType>
        <xsd:restriction base="dms:Text"/>
      </xsd:simpleType>
    </xsd:element>
    <xsd:element name="MediaServiceOCR" ma:index="14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2CFE9972-1528-46BC-A178-34F47467A579}"/>
</file>

<file path=customXml/itemProps2.xml><?xml version="1.0" encoding="utf-8"?>
<ds:datastoreItem xmlns:ds="http://schemas.openxmlformats.org/officeDocument/2006/customXml" ds:itemID="{2BE6B9BE-46D5-42D3-AD5B-DDBE5D86CD20}"/>
</file>

<file path=customXml/itemProps3.xml><?xml version="1.0" encoding="utf-8"?>
<ds:datastoreItem xmlns:ds="http://schemas.openxmlformats.org/officeDocument/2006/customXml" ds:itemID="{1A5A7929-0668-49CE-BC97-D27F2B72388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ciudadanos</vt:lpstr>
      <vt:lpstr>empresas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Alfredo</dc:creator>
  <cp:lastModifiedBy>Diseno</cp:lastModifiedBy>
  <dcterms:created xsi:type="dcterms:W3CDTF">2016-02-12T15:54:37Z</dcterms:created>
  <dcterms:modified xsi:type="dcterms:W3CDTF">2016-02-12T16:29:51Z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0x0101002653E9AB0ABBB94EBA62273434A7E116</vt:lpwstr>
  </property>
</Properties>
</file>